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2.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3.xml" ContentType="application/vnd.openxmlformats-officedocument.drawing+xml"/>
  <Override PartName="/xl/ctrlProps/ctrlProp36.xml" ContentType="application/vnd.ms-excel.controlproperties+xml"/>
  <Override PartName="/xl/ctrlProps/ctrlProp37.xml" ContentType="application/vnd.ms-excel.controlproperties+xml"/>
  <Override PartName="/xl/drawings/drawing4.xml" ContentType="application/vnd.openxmlformats-officedocument.drawing+xml"/>
  <Override PartName="/xl/ctrlProps/ctrlProp38.xml" ContentType="application/vnd.ms-excel.controlproperties+xml"/>
  <Override PartName="/xl/ctrlProps/ctrlProp39.xml" ContentType="application/vnd.ms-excel.controlproperties+xml"/>
  <Override PartName="/xl/drawings/drawing5.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6.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drawings/drawing7.xml" ContentType="application/vnd.openxmlformats-officedocument.drawing+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10.219.35.12\介護保険課\03_施設指定係\09_特定施設\01_特定施設整備事業者募集\R5特定募集（すべて転換）\02協議書\"/>
    </mc:Choice>
  </mc:AlternateContent>
  <bookViews>
    <workbookView xWindow="0" yWindow="0" windowWidth="20460" windowHeight="8430" activeTab="12"/>
  </bookViews>
  <sheets>
    <sheet name="提出一覧" sheetId="6" r:id="rId1"/>
    <sheet name="様式1 表紙" sheetId="7" r:id="rId2"/>
    <sheet name="様式2 法人の概要" sheetId="8" r:id="rId3"/>
    <sheet name="様式2-① 特定施設の稼働状況" sheetId="9" r:id="rId4"/>
    <sheet name="様式4 誓約書・役員名簿" sheetId="10" r:id="rId5"/>
    <sheet name="様式6 転換前の施設概要" sheetId="11" r:id="rId6"/>
    <sheet name="様式7-1 利用料金" sheetId="12" r:id="rId7"/>
    <sheet name="様式7-2 料金積算" sheetId="22" r:id="rId8"/>
    <sheet name="様式8 職員配置" sheetId="13" r:id="rId9"/>
    <sheet name="様式8-① 管理者" sheetId="14" r:id="rId10"/>
    <sheet name="様式8-② 生活相談員" sheetId="20" r:id="rId11"/>
    <sheet name="様式8-③ 計画作成担当者" sheetId="19" r:id="rId12"/>
    <sheet name="勤務表" sheetId="24" r:id="rId13"/>
    <sheet name="シフト記号表" sheetId="25" r:id="rId14"/>
    <sheet name="様式10-1 収支見込" sheetId="16" r:id="rId15"/>
    <sheet name="様式10-2 収支見込 (併設分)" sheetId="23" r:id="rId16"/>
    <sheet name="様式12 資金計画" sheetId="17" r:id="rId17"/>
    <sheet name="様式13 転換計画書1" sheetId="21" r:id="rId18"/>
    <sheet name="様式14 転換計画書2" sheetId="1" r:id="rId19"/>
    <sheet name="様式15 地域連携" sheetId="2" r:id="rId20"/>
    <sheet name="様式16 既入居者への説明" sheetId="3" r:id="rId21"/>
    <sheet name="様式19 居室等面積" sheetId="4" r:id="rId22"/>
    <sheet name="様式20 現況写真" sheetId="5" r:id="rId23"/>
  </sheets>
  <externalReferences>
    <externalReference r:id="rId24"/>
  </externalReferences>
  <definedNames>
    <definedName name="【記載例】シフト記号" localSheetId="13">シフト記号表!$C$6:$C$47</definedName>
    <definedName name="【記載例】シフト記号表" localSheetId="13">シフト記号表!$C$6:$C$47</definedName>
    <definedName name="_xlnm.Print_Area" localSheetId="13">シフト記号表!$A$1:$N$57</definedName>
    <definedName name="_xlnm.Print_Area" localSheetId="12">勤務表!$A$1:$BJ$237</definedName>
    <definedName name="_xlnm.Print_Area" localSheetId="14">'様式10-1 収支見込'!$A$1:$AI$65</definedName>
    <definedName name="_xlnm.Print_Area" localSheetId="15">'様式10-2 収支見込 (併設分)'!$A$1:$AI$65</definedName>
    <definedName name="_xlnm.Print_Titles" localSheetId="12">勤務表!$1:$16</definedName>
    <definedName name="シフト記号表">シフト記号表!$C$6:$C$47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7" i="25" l="1"/>
  <c r="L46" i="25"/>
  <c r="L45" i="25"/>
  <c r="L47" i="25" s="1"/>
  <c r="D44" i="25"/>
  <c r="L43" i="25"/>
  <c r="L42" i="25"/>
  <c r="L44" i="25" s="1"/>
  <c r="D41" i="25"/>
  <c r="L40" i="25"/>
  <c r="L39" i="25"/>
  <c r="L41" i="25" s="1"/>
  <c r="D38" i="25"/>
  <c r="D37" i="25"/>
  <c r="D36" i="25"/>
  <c r="D35" i="25"/>
  <c r="D34" i="25"/>
  <c r="D33" i="25"/>
  <c r="D32" i="25"/>
  <c r="D31" i="25"/>
  <c r="D30" i="25"/>
  <c r="D29" i="25"/>
  <c r="D28" i="25"/>
  <c r="D27" i="25"/>
  <c r="D26" i="25"/>
  <c r="D25" i="25"/>
  <c r="D24" i="25"/>
  <c r="D23" i="25"/>
  <c r="L22" i="25"/>
  <c r="D22" i="25"/>
  <c r="L21" i="25"/>
  <c r="D21" i="25"/>
  <c r="L20" i="25"/>
  <c r="D20" i="25"/>
  <c r="L19" i="25"/>
  <c r="D19" i="25"/>
  <c r="L18" i="25"/>
  <c r="D18" i="25"/>
  <c r="L17" i="25"/>
  <c r="D17" i="25"/>
  <c r="L16" i="25"/>
  <c r="D16" i="25"/>
  <c r="L15" i="25"/>
  <c r="D15" i="25"/>
  <c r="L14" i="25"/>
  <c r="D14" i="25"/>
  <c r="L13" i="25"/>
  <c r="D13" i="25"/>
  <c r="L12" i="25"/>
  <c r="D12" i="25"/>
  <c r="L11" i="25"/>
  <c r="D11" i="25"/>
  <c r="L10" i="25"/>
  <c r="D10" i="25"/>
  <c r="L9" i="25"/>
  <c r="D9" i="25"/>
  <c r="L8" i="25"/>
  <c r="D8" i="25"/>
  <c r="L7" i="25"/>
  <c r="D7" i="25"/>
  <c r="L6" i="25"/>
  <c r="D6" i="25"/>
  <c r="AF231" i="24"/>
  <c r="P231" i="24"/>
  <c r="P230" i="24"/>
  <c r="K230" i="24"/>
  <c r="AH228" i="24"/>
  <c r="AA231" i="24" s="1"/>
  <c r="AK231" i="24" s="1"/>
  <c r="AF236" i="24" s="1"/>
  <c r="AM226" i="24"/>
  <c r="AA236" i="24" s="1"/>
  <c r="AJ226" i="24"/>
  <c r="AH226" i="24"/>
  <c r="W226" i="24"/>
  <c r="K236" i="24" s="1"/>
  <c r="T226" i="24"/>
  <c r="K231" i="24" s="1"/>
  <c r="U231" i="24" s="1"/>
  <c r="P236" i="24" s="1"/>
  <c r="R226" i="24"/>
  <c r="AE223" i="24"/>
  <c r="AC222" i="24"/>
  <c r="BB216" i="24"/>
  <c r="BD216" i="24" s="1"/>
  <c r="H216" i="24"/>
  <c r="F216" i="24"/>
  <c r="BB214" i="24"/>
  <c r="BD214" i="24" s="1"/>
  <c r="H214" i="24"/>
  <c r="F214" i="24"/>
  <c r="H212" i="24"/>
  <c r="F212" i="24"/>
  <c r="H210" i="24"/>
  <c r="F210" i="24"/>
  <c r="H208" i="24"/>
  <c r="F208" i="24"/>
  <c r="H206" i="24"/>
  <c r="F206" i="24"/>
  <c r="H204" i="24"/>
  <c r="F204" i="24"/>
  <c r="BB202" i="24"/>
  <c r="BD202" i="24" s="1"/>
  <c r="H202" i="24"/>
  <c r="F202" i="24"/>
  <c r="H200" i="24"/>
  <c r="F200" i="24"/>
  <c r="H198" i="24"/>
  <c r="F198" i="24"/>
  <c r="H196" i="24"/>
  <c r="F196" i="24"/>
  <c r="H194" i="24"/>
  <c r="F194" i="24"/>
  <c r="H192" i="24"/>
  <c r="F192" i="24"/>
  <c r="BB190" i="24"/>
  <c r="BD190" i="24" s="1"/>
  <c r="H190" i="24"/>
  <c r="F190" i="24"/>
  <c r="BB188" i="24"/>
  <c r="BD188" i="24" s="1"/>
  <c r="H188" i="24"/>
  <c r="F188" i="24"/>
  <c r="H186" i="24"/>
  <c r="F186" i="24"/>
  <c r="H184" i="24"/>
  <c r="F184" i="24"/>
  <c r="H182" i="24"/>
  <c r="F182" i="24"/>
  <c r="H180" i="24"/>
  <c r="F180" i="24"/>
  <c r="BB178" i="24"/>
  <c r="BD178" i="24" s="1"/>
  <c r="H178" i="24"/>
  <c r="F178" i="24"/>
  <c r="H176" i="24"/>
  <c r="F176" i="24"/>
  <c r="H174" i="24"/>
  <c r="F174" i="24"/>
  <c r="H172" i="24"/>
  <c r="F172" i="24"/>
  <c r="H170" i="24"/>
  <c r="F170" i="24"/>
  <c r="H168" i="24"/>
  <c r="F168" i="24"/>
  <c r="H166" i="24"/>
  <c r="F166" i="24"/>
  <c r="H164" i="24"/>
  <c r="F164" i="24"/>
  <c r="H162" i="24"/>
  <c r="F162" i="24"/>
  <c r="H160" i="24"/>
  <c r="F160" i="24"/>
  <c r="H158" i="24"/>
  <c r="F158" i="24"/>
  <c r="H156" i="24"/>
  <c r="F156" i="24"/>
  <c r="H154" i="24"/>
  <c r="F154" i="24"/>
  <c r="H152" i="24"/>
  <c r="F152" i="24"/>
  <c r="H150" i="24"/>
  <c r="F150" i="24"/>
  <c r="H148" i="24"/>
  <c r="F148" i="24"/>
  <c r="H146" i="24"/>
  <c r="F146" i="24"/>
  <c r="H144" i="24"/>
  <c r="F144" i="24"/>
  <c r="H142" i="24"/>
  <c r="F142" i="24"/>
  <c r="H140" i="24"/>
  <c r="F140" i="24"/>
  <c r="H138" i="24"/>
  <c r="F138" i="24"/>
  <c r="H136" i="24"/>
  <c r="F136" i="24"/>
  <c r="H134" i="24"/>
  <c r="F134" i="24"/>
  <c r="H132" i="24"/>
  <c r="F132" i="24"/>
  <c r="H130" i="24"/>
  <c r="F130" i="24"/>
  <c r="H128" i="24"/>
  <c r="F128" i="24"/>
  <c r="H126" i="24"/>
  <c r="F126" i="24"/>
  <c r="H124" i="24"/>
  <c r="F124" i="24"/>
  <c r="H122" i="24"/>
  <c r="F122" i="24"/>
  <c r="H120" i="24"/>
  <c r="F120" i="24"/>
  <c r="H118" i="24"/>
  <c r="F118" i="24"/>
  <c r="H116" i="24"/>
  <c r="F116" i="24"/>
  <c r="H114" i="24"/>
  <c r="F114" i="24"/>
  <c r="H112" i="24"/>
  <c r="F112" i="24"/>
  <c r="H110" i="24"/>
  <c r="F110" i="24"/>
  <c r="H108" i="24"/>
  <c r="F108" i="24"/>
  <c r="H106" i="24"/>
  <c r="F106" i="24"/>
  <c r="H104" i="24"/>
  <c r="F104" i="24"/>
  <c r="H102" i="24"/>
  <c r="F102" i="24"/>
  <c r="H100" i="24"/>
  <c r="F100" i="24"/>
  <c r="H98" i="24"/>
  <c r="F98" i="24"/>
  <c r="H96" i="24"/>
  <c r="F96" i="24"/>
  <c r="H94" i="24"/>
  <c r="F94" i="24"/>
  <c r="H92" i="24"/>
  <c r="F92" i="24"/>
  <c r="H90" i="24"/>
  <c r="F90" i="24"/>
  <c r="H88" i="24"/>
  <c r="F88" i="24"/>
  <c r="H86" i="24"/>
  <c r="F86" i="24"/>
  <c r="H84" i="24"/>
  <c r="F84" i="24"/>
  <c r="H82" i="24"/>
  <c r="F82" i="24"/>
  <c r="H80" i="24"/>
  <c r="F80" i="24"/>
  <c r="H78" i="24"/>
  <c r="F78" i="24"/>
  <c r="H76" i="24"/>
  <c r="F76" i="24"/>
  <c r="H74" i="24"/>
  <c r="F74" i="24"/>
  <c r="H72" i="24"/>
  <c r="F72" i="24"/>
  <c r="H70" i="24"/>
  <c r="F70" i="24"/>
  <c r="H68" i="24"/>
  <c r="F68" i="24"/>
  <c r="H66" i="24"/>
  <c r="F66" i="24"/>
  <c r="H64" i="24"/>
  <c r="F64" i="24"/>
  <c r="H62" i="24"/>
  <c r="F62" i="24"/>
  <c r="H60" i="24"/>
  <c r="F60" i="24"/>
  <c r="H58" i="24"/>
  <c r="F58" i="24"/>
  <c r="H56" i="24"/>
  <c r="F56" i="24"/>
  <c r="H54" i="24"/>
  <c r="F54" i="24"/>
  <c r="H52" i="24"/>
  <c r="F52" i="24"/>
  <c r="H50" i="24"/>
  <c r="F50" i="24"/>
  <c r="H48" i="24"/>
  <c r="F48" i="24"/>
  <c r="H46" i="24"/>
  <c r="F46" i="24"/>
  <c r="H44" i="24"/>
  <c r="F44" i="24"/>
  <c r="H42" i="24"/>
  <c r="F42" i="24"/>
  <c r="H40" i="24"/>
  <c r="F40" i="24"/>
  <c r="H38" i="24"/>
  <c r="F38" i="24"/>
  <c r="H36" i="24"/>
  <c r="F36" i="24"/>
  <c r="H34" i="24"/>
  <c r="F34" i="24"/>
  <c r="H32" i="24"/>
  <c r="F32" i="24"/>
  <c r="H30" i="24"/>
  <c r="F30" i="24"/>
  <c r="H28" i="24"/>
  <c r="F28" i="24"/>
  <c r="H26" i="24"/>
  <c r="F26" i="24"/>
  <c r="H24" i="24"/>
  <c r="F24" i="24"/>
  <c r="H22" i="24"/>
  <c r="F22" i="24"/>
  <c r="H20" i="24"/>
  <c r="F20" i="24"/>
  <c r="H18" i="24"/>
  <c r="F18" i="24"/>
  <c r="AC224" i="24" s="1"/>
  <c r="B17" i="24"/>
  <c r="B19" i="24" s="1"/>
  <c r="B21" i="24" s="1"/>
  <c r="B23" i="24" s="1"/>
  <c r="B25" i="24" s="1"/>
  <c r="B27" i="24" s="1"/>
  <c r="B29" i="24" s="1"/>
  <c r="B31" i="24" s="1"/>
  <c r="B33" i="24" s="1"/>
  <c r="B35" i="24" s="1"/>
  <c r="B37" i="24" s="1"/>
  <c r="B39" i="24" s="1"/>
  <c r="B41" i="24" s="1"/>
  <c r="B43" i="24" s="1"/>
  <c r="B45" i="24" s="1"/>
  <c r="B47" i="24" s="1"/>
  <c r="B49" i="24" s="1"/>
  <c r="B51" i="24" s="1"/>
  <c r="B53" i="24" s="1"/>
  <c r="B55" i="24" s="1"/>
  <c r="B57" i="24" s="1"/>
  <c r="B59" i="24" s="1"/>
  <c r="B61" i="24" s="1"/>
  <c r="B63" i="24" s="1"/>
  <c r="B65" i="24" s="1"/>
  <c r="B67" i="24" s="1"/>
  <c r="B69" i="24" s="1"/>
  <c r="B71" i="24" s="1"/>
  <c r="B73" i="24" s="1"/>
  <c r="B75" i="24" s="1"/>
  <c r="B77" i="24" s="1"/>
  <c r="B79" i="24" s="1"/>
  <c r="B81" i="24" s="1"/>
  <c r="B83" i="24" s="1"/>
  <c r="B85" i="24" s="1"/>
  <c r="B87" i="24" s="1"/>
  <c r="B89" i="24" s="1"/>
  <c r="B91" i="24" s="1"/>
  <c r="B93" i="24" s="1"/>
  <c r="B95" i="24" s="1"/>
  <c r="B97" i="24" s="1"/>
  <c r="B99" i="24" s="1"/>
  <c r="B101" i="24" s="1"/>
  <c r="B103" i="24" s="1"/>
  <c r="B105" i="24" s="1"/>
  <c r="B107" i="24" s="1"/>
  <c r="B109" i="24" s="1"/>
  <c r="B111" i="24" s="1"/>
  <c r="B113" i="24" s="1"/>
  <c r="B115" i="24" s="1"/>
  <c r="B117" i="24" s="1"/>
  <c r="B119" i="24" s="1"/>
  <c r="B121" i="24" s="1"/>
  <c r="B123" i="24" s="1"/>
  <c r="B125" i="24" s="1"/>
  <c r="B127" i="24" s="1"/>
  <c r="B129" i="24" s="1"/>
  <c r="B131" i="24" s="1"/>
  <c r="B133" i="24" s="1"/>
  <c r="B135" i="24" s="1"/>
  <c r="B137" i="24" s="1"/>
  <c r="B139" i="24" s="1"/>
  <c r="B141" i="24" s="1"/>
  <c r="B143" i="24" s="1"/>
  <c r="B145" i="24" s="1"/>
  <c r="B147" i="24" s="1"/>
  <c r="B149" i="24" s="1"/>
  <c r="B151" i="24" s="1"/>
  <c r="B153" i="24" s="1"/>
  <c r="B155" i="24" s="1"/>
  <c r="B157" i="24" s="1"/>
  <c r="B159" i="24" s="1"/>
  <c r="B161" i="24" s="1"/>
  <c r="B163" i="24" s="1"/>
  <c r="B165" i="24" s="1"/>
  <c r="B167" i="24" s="1"/>
  <c r="B169" i="24" s="1"/>
  <c r="B171" i="24" s="1"/>
  <c r="B173" i="24" s="1"/>
  <c r="B175" i="24" s="1"/>
  <c r="B177" i="24" s="1"/>
  <c r="B179" i="24" s="1"/>
  <c r="B181" i="24" s="1"/>
  <c r="B183" i="24" s="1"/>
  <c r="B185" i="24" s="1"/>
  <c r="B187" i="24" s="1"/>
  <c r="B189" i="24" s="1"/>
  <c r="B191" i="24" s="1"/>
  <c r="B193" i="24" s="1"/>
  <c r="B195" i="24" s="1"/>
  <c r="B197" i="24" s="1"/>
  <c r="B199" i="24" s="1"/>
  <c r="B201" i="24" s="1"/>
  <c r="B203" i="24" s="1"/>
  <c r="B205" i="24" s="1"/>
  <c r="B207" i="24" s="1"/>
  <c r="B209" i="24" s="1"/>
  <c r="B211" i="24" s="1"/>
  <c r="B213" i="24" s="1"/>
  <c r="B215" i="24" s="1"/>
  <c r="AV16" i="24"/>
  <c r="AN16" i="24"/>
  <c r="AF16" i="24"/>
  <c r="X16" i="24"/>
  <c r="AV15" i="24"/>
  <c r="AU15" i="24"/>
  <c r="AU16" i="24" s="1"/>
  <c r="AT15" i="24"/>
  <c r="AT16" i="24" s="1"/>
  <c r="AS15" i="24"/>
  <c r="AS16" i="24" s="1"/>
  <c r="AN15" i="24"/>
  <c r="AM15" i="24"/>
  <c r="AM16" i="24" s="1"/>
  <c r="AL15" i="24"/>
  <c r="AL16" i="24" s="1"/>
  <c r="AK15" i="24"/>
  <c r="AK16" i="24" s="1"/>
  <c r="AF15" i="24"/>
  <c r="AE15" i="24"/>
  <c r="AE16" i="24" s="1"/>
  <c r="AD15" i="24"/>
  <c r="AD16" i="24" s="1"/>
  <c r="AC15" i="24"/>
  <c r="AC16" i="24" s="1"/>
  <c r="X15" i="24"/>
  <c r="W15" i="24"/>
  <c r="W16" i="24" s="1"/>
  <c r="BA14" i="24"/>
  <c r="BA15" i="24" s="1"/>
  <c r="BA16" i="24" s="1"/>
  <c r="AZ14" i="24"/>
  <c r="AZ15" i="24" s="1"/>
  <c r="AZ16" i="24" s="1"/>
  <c r="AY14" i="24"/>
  <c r="AY15" i="24" s="1"/>
  <c r="AY16" i="24" s="1"/>
  <c r="BB12" i="24"/>
  <c r="AF2" i="24"/>
  <c r="AH15" i="24" s="1"/>
  <c r="AH16" i="24" s="1"/>
  <c r="BB28" i="24" l="1"/>
  <c r="BD28" i="24" s="1"/>
  <c r="BB30" i="24"/>
  <c r="BD30" i="24" s="1"/>
  <c r="BB44" i="24"/>
  <c r="BD44" i="24" s="1"/>
  <c r="BB46" i="24"/>
  <c r="BD46" i="24" s="1"/>
  <c r="BB60" i="24"/>
  <c r="BD60" i="24" s="1"/>
  <c r="BB62" i="24"/>
  <c r="BD62" i="24" s="1"/>
  <c r="BB76" i="24"/>
  <c r="BD76" i="24" s="1"/>
  <c r="BB78" i="24"/>
  <c r="BD78" i="24" s="1"/>
  <c r="BB92" i="24"/>
  <c r="BD92" i="24" s="1"/>
  <c r="BB94" i="24"/>
  <c r="BD94" i="24" s="1"/>
  <c r="BB108" i="24"/>
  <c r="BD108" i="24" s="1"/>
  <c r="BB110" i="24"/>
  <c r="BD110" i="24" s="1"/>
  <c r="BB124" i="24"/>
  <c r="BD124" i="24" s="1"/>
  <c r="BB126" i="24"/>
  <c r="BD126" i="24" s="1"/>
  <c r="BB140" i="24"/>
  <c r="BD140" i="24" s="1"/>
  <c r="BB142" i="24"/>
  <c r="BD142" i="24" s="1"/>
  <c r="BB156" i="24"/>
  <c r="BD156" i="24" s="1"/>
  <c r="BB158" i="24"/>
  <c r="BD158" i="24" s="1"/>
  <c r="BB172" i="24"/>
  <c r="BD172" i="24" s="1"/>
  <c r="BB174" i="24"/>
  <c r="BD174" i="24" s="1"/>
  <c r="BB34" i="24"/>
  <c r="BD34" i="24" s="1"/>
  <c r="BB48" i="24"/>
  <c r="BD48" i="24" s="1"/>
  <c r="BB50" i="24"/>
  <c r="BD50" i="24" s="1"/>
  <c r="BB64" i="24"/>
  <c r="BD64" i="24" s="1"/>
  <c r="BB66" i="24"/>
  <c r="BD66" i="24" s="1"/>
  <c r="BB80" i="24"/>
  <c r="BD80" i="24" s="1"/>
  <c r="BB82" i="24"/>
  <c r="BD82" i="24" s="1"/>
  <c r="BB96" i="24"/>
  <c r="BD96" i="24" s="1"/>
  <c r="BB98" i="24"/>
  <c r="BD98" i="24" s="1"/>
  <c r="BB112" i="24"/>
  <c r="BD112" i="24" s="1"/>
  <c r="BB114" i="24"/>
  <c r="BD114" i="24" s="1"/>
  <c r="BB128" i="24"/>
  <c r="BD128" i="24" s="1"/>
  <c r="BB130" i="24"/>
  <c r="BD130" i="24" s="1"/>
  <c r="BB144" i="24"/>
  <c r="BD144" i="24" s="1"/>
  <c r="BB146" i="24"/>
  <c r="BD146" i="24" s="1"/>
  <c r="BB160" i="24"/>
  <c r="BD160" i="24" s="1"/>
  <c r="BB162" i="24"/>
  <c r="BD162" i="24" s="1"/>
  <c r="BB176" i="24"/>
  <c r="BD176" i="24" s="1"/>
  <c r="BB204" i="24"/>
  <c r="BD204" i="24" s="1"/>
  <c r="BB206" i="24"/>
  <c r="BD206" i="24" s="1"/>
  <c r="BB18" i="24"/>
  <c r="BD18" i="24" s="1"/>
  <c r="BB192" i="24"/>
  <c r="BD192" i="24" s="1"/>
  <c r="BB194" i="24"/>
  <c r="BD194" i="24" s="1"/>
  <c r="BB22" i="24"/>
  <c r="BD22" i="24" s="1"/>
  <c r="BB38" i="24"/>
  <c r="BD38" i="24" s="1"/>
  <c r="BB52" i="24"/>
  <c r="BD52" i="24" s="1"/>
  <c r="BB54" i="24"/>
  <c r="BD54" i="24" s="1"/>
  <c r="BB68" i="24"/>
  <c r="BD68" i="24" s="1"/>
  <c r="BB70" i="24"/>
  <c r="BD70" i="24" s="1"/>
  <c r="BB84" i="24"/>
  <c r="BD84" i="24" s="1"/>
  <c r="BB86" i="24"/>
  <c r="BD86" i="24" s="1"/>
  <c r="BB100" i="24"/>
  <c r="BD100" i="24" s="1"/>
  <c r="BB102" i="24"/>
  <c r="BD102" i="24" s="1"/>
  <c r="BB116" i="24"/>
  <c r="BD116" i="24" s="1"/>
  <c r="BB118" i="24"/>
  <c r="BD118" i="24" s="1"/>
  <c r="BB132" i="24"/>
  <c r="BD132" i="24" s="1"/>
  <c r="BB134" i="24"/>
  <c r="BD134" i="24" s="1"/>
  <c r="BB148" i="24"/>
  <c r="BD148" i="24" s="1"/>
  <c r="BB150" i="24"/>
  <c r="BD150" i="24" s="1"/>
  <c r="BB164" i="24"/>
  <c r="BD164" i="24" s="1"/>
  <c r="BB166" i="24"/>
  <c r="BD166" i="24" s="1"/>
  <c r="BB208" i="24"/>
  <c r="BD208" i="24" s="1"/>
  <c r="BB210" i="24"/>
  <c r="BD210" i="24" s="1"/>
  <c r="BB180" i="24"/>
  <c r="BD180" i="24" s="1"/>
  <c r="BB182" i="24"/>
  <c r="BD182" i="24" s="1"/>
  <c r="BB196" i="24"/>
  <c r="BD196" i="24" s="1"/>
  <c r="BB198" i="24"/>
  <c r="BD198" i="24" s="1"/>
  <c r="BB20" i="24"/>
  <c r="BD20" i="24" s="1"/>
  <c r="BB40" i="24"/>
  <c r="BD40" i="24" s="1"/>
  <c r="BB56" i="24"/>
  <c r="BD56" i="24" s="1"/>
  <c r="BB72" i="24"/>
  <c r="BD72" i="24" s="1"/>
  <c r="BB74" i="24"/>
  <c r="BD74" i="24" s="1"/>
  <c r="BB88" i="24"/>
  <c r="BD88" i="24" s="1"/>
  <c r="BB90" i="24"/>
  <c r="BD90" i="24" s="1"/>
  <c r="BB104" i="24"/>
  <c r="BD104" i="24" s="1"/>
  <c r="BB106" i="24"/>
  <c r="BD106" i="24" s="1"/>
  <c r="BB120" i="24"/>
  <c r="BD120" i="24" s="1"/>
  <c r="BB122" i="24"/>
  <c r="BD122" i="24" s="1"/>
  <c r="BB136" i="24"/>
  <c r="BD136" i="24" s="1"/>
  <c r="BB138" i="24"/>
  <c r="BD138" i="24" s="1"/>
  <c r="BB152" i="24"/>
  <c r="BD152" i="24" s="1"/>
  <c r="BB154" i="24"/>
  <c r="BD154" i="24" s="1"/>
  <c r="BB168" i="24"/>
  <c r="BD168" i="24" s="1"/>
  <c r="BB170" i="24"/>
  <c r="BD170" i="24" s="1"/>
  <c r="BB212" i="24"/>
  <c r="BD212" i="24" s="1"/>
  <c r="BB26" i="24"/>
  <c r="BD26" i="24" s="1"/>
  <c r="BB42" i="24"/>
  <c r="BD42" i="24" s="1"/>
  <c r="BB58" i="24"/>
  <c r="BD58" i="24" s="1"/>
  <c r="BB184" i="24"/>
  <c r="BD184" i="24" s="1"/>
  <c r="BB186" i="24"/>
  <c r="BD186" i="24" s="1"/>
  <c r="BB200" i="24"/>
  <c r="BD200" i="24" s="1"/>
  <c r="BB32" i="24"/>
  <c r="BD32" i="24" s="1"/>
  <c r="AK236" i="24"/>
  <c r="AV222" i="24" s="1"/>
  <c r="BB24" i="24"/>
  <c r="BD24" i="24" s="1"/>
  <c r="BB36" i="24"/>
  <c r="BD36" i="24" s="1"/>
  <c r="U236" i="24"/>
  <c r="AQ222" i="24" s="1"/>
  <c r="BA222" i="24" s="1"/>
  <c r="BE8" i="24"/>
  <c r="AX15" i="24"/>
  <c r="AX16" i="24" s="1"/>
  <c r="AA15" i="24"/>
  <c r="AA16" i="24" s="1"/>
  <c r="AI15" i="24"/>
  <c r="AI16" i="24" s="1"/>
  <c r="AQ15" i="24"/>
  <c r="AQ16" i="24" s="1"/>
  <c r="AE224" i="24"/>
  <c r="Y15" i="24"/>
  <c r="Y16" i="24" s="1"/>
  <c r="AG15" i="24"/>
  <c r="AG16" i="24" s="1"/>
  <c r="AO15" i="24"/>
  <c r="AO16" i="24" s="1"/>
  <c r="Z15" i="24"/>
  <c r="Z16" i="24" s="1"/>
  <c r="AP15" i="24"/>
  <c r="AP16" i="24" s="1"/>
  <c r="AB15" i="24"/>
  <c r="AB16" i="24" s="1"/>
  <c r="AJ15" i="24"/>
  <c r="AJ16" i="24" s="1"/>
  <c r="AR15" i="24"/>
  <c r="AR16" i="24" s="1"/>
  <c r="M223" i="24"/>
  <c r="M225" i="24"/>
  <c r="M222" i="24"/>
  <c r="O223" i="24"/>
  <c r="O225" i="24"/>
  <c r="AA230" i="24"/>
  <c r="O222" i="24"/>
  <c r="AC223" i="24"/>
  <c r="AC225" i="24"/>
  <c r="AF230" i="24"/>
  <c r="AE225" i="24"/>
  <c r="AE222" i="24"/>
  <c r="M224" i="24"/>
  <c r="AW15" i="24"/>
  <c r="AW16" i="24" s="1"/>
  <c r="O224" i="24"/>
  <c r="AC226" i="24" l="1"/>
  <c r="M226" i="24"/>
  <c r="O226" i="24"/>
  <c r="AE226" i="24"/>
  <c r="D24" i="9" l="1"/>
  <c r="C24" i="9"/>
  <c r="A24" i="9"/>
  <c r="U60" i="23" l="1"/>
  <c r="U59" i="23"/>
  <c r="U58" i="23"/>
  <c r="U57" i="23"/>
  <c r="U56" i="23"/>
  <c r="U55" i="23"/>
  <c r="U53" i="23"/>
  <c r="U52" i="23"/>
  <c r="U51" i="23"/>
  <c r="U50" i="23"/>
  <c r="U49" i="23"/>
  <c r="U48" i="23"/>
  <c r="U47" i="23"/>
  <c r="U46" i="23"/>
  <c r="U45" i="23"/>
  <c r="U44" i="23"/>
  <c r="U43" i="23"/>
  <c r="U42" i="23"/>
  <c r="U41" i="23"/>
  <c r="J32" i="23"/>
  <c r="AA15" i="23"/>
  <c r="Y15" i="23"/>
  <c r="W15" i="23"/>
  <c r="U15" i="23"/>
  <c r="S15" i="23"/>
  <c r="Q15" i="23"/>
  <c r="O15" i="23"/>
  <c r="M15" i="23"/>
  <c r="K15" i="23"/>
  <c r="I15" i="23"/>
  <c r="G15" i="23"/>
  <c r="E15" i="23"/>
  <c r="AF14" i="23"/>
  <c r="N25" i="23" s="1"/>
  <c r="U25" i="23" s="1"/>
  <c r="AC14" i="23"/>
  <c r="AF13" i="23"/>
  <c r="N24" i="23" s="1"/>
  <c r="U24" i="23" s="1"/>
  <c r="AC13" i="23"/>
  <c r="AF12" i="23"/>
  <c r="N23" i="23" s="1"/>
  <c r="U23" i="23" s="1"/>
  <c r="AC12" i="23"/>
  <c r="AF11" i="23"/>
  <c r="N22" i="23" s="1"/>
  <c r="U22" i="23" s="1"/>
  <c r="AC11" i="23"/>
  <c r="AF10" i="23"/>
  <c r="N21" i="23" s="1"/>
  <c r="U21" i="23" s="1"/>
  <c r="AC10" i="23"/>
  <c r="AF9" i="23"/>
  <c r="N20" i="23" s="1"/>
  <c r="U20" i="23" s="1"/>
  <c r="AC9" i="23"/>
  <c r="AF8" i="23"/>
  <c r="N19" i="23" s="1"/>
  <c r="U19" i="23" s="1"/>
  <c r="AC8" i="23"/>
  <c r="AF7" i="23"/>
  <c r="AC7" i="23"/>
  <c r="AC15" i="23" l="1"/>
  <c r="AF15" i="23" s="1"/>
  <c r="U62" i="23"/>
  <c r="AB64" i="23" s="1"/>
  <c r="N28" i="23"/>
  <c r="U28" i="23" s="1"/>
  <c r="N35" i="23"/>
  <c r="U35" i="23" s="1"/>
  <c r="N34" i="23"/>
  <c r="U34" i="23" s="1"/>
  <c r="N33" i="23"/>
  <c r="U33" i="23" s="1"/>
  <c r="U38" i="23" s="1"/>
  <c r="R64" i="23" s="1"/>
  <c r="G64" i="23" s="1"/>
  <c r="O22" i="17" l="1"/>
  <c r="O20" i="17"/>
  <c r="O18" i="17"/>
  <c r="O11" i="17"/>
  <c r="U60" i="16"/>
  <c r="U59" i="16"/>
  <c r="U58" i="16"/>
  <c r="U57" i="16"/>
  <c r="U56" i="16"/>
  <c r="U55" i="16"/>
  <c r="U53" i="16"/>
  <c r="U52" i="16"/>
  <c r="U51" i="16"/>
  <c r="U50" i="16"/>
  <c r="U49" i="16"/>
  <c r="U48" i="16"/>
  <c r="U47" i="16"/>
  <c r="U46" i="16"/>
  <c r="U45" i="16"/>
  <c r="U44" i="16"/>
  <c r="U43" i="16"/>
  <c r="U42" i="16"/>
  <c r="U41" i="16"/>
  <c r="AH37" i="16"/>
  <c r="J35" i="16"/>
  <c r="AH32" i="16"/>
  <c r="AH30" i="16"/>
  <c r="AH26" i="16"/>
  <c r="AH25" i="16"/>
  <c r="J24" i="16" s="1"/>
  <c r="J25" i="16"/>
  <c r="AH24" i="16"/>
  <c r="J23" i="16" s="1"/>
  <c r="AH23" i="16"/>
  <c r="J22" i="16" s="1"/>
  <c r="AH22" i="16"/>
  <c r="J21" i="16" s="1"/>
  <c r="AH21" i="16"/>
  <c r="J20" i="16" s="1"/>
  <c r="AH20" i="16"/>
  <c r="J19" i="16" s="1"/>
  <c r="AA15" i="16"/>
  <c r="Y15" i="16"/>
  <c r="W15" i="16"/>
  <c r="U15" i="16"/>
  <c r="S15" i="16"/>
  <c r="Q15" i="16"/>
  <c r="O15" i="16"/>
  <c r="M15" i="16"/>
  <c r="K15" i="16"/>
  <c r="I15" i="16"/>
  <c r="G15" i="16"/>
  <c r="E15" i="16"/>
  <c r="AC14" i="16"/>
  <c r="AF14" i="16" s="1"/>
  <c r="N25" i="16" s="1"/>
  <c r="AC13" i="16"/>
  <c r="AF13" i="16" s="1"/>
  <c r="N24" i="16" s="1"/>
  <c r="AC12" i="16"/>
  <c r="AF12" i="16" s="1"/>
  <c r="N23" i="16" s="1"/>
  <c r="AC11" i="16"/>
  <c r="AF11" i="16" s="1"/>
  <c r="N22" i="16" s="1"/>
  <c r="AC10" i="16"/>
  <c r="AF10" i="16" s="1"/>
  <c r="N21" i="16" s="1"/>
  <c r="AC9" i="16"/>
  <c r="AF9" i="16" s="1"/>
  <c r="N20" i="16" s="1"/>
  <c r="AC8" i="16"/>
  <c r="AF8" i="16" s="1"/>
  <c r="N19" i="16" s="1"/>
  <c r="AC7" i="16"/>
  <c r="AF7" i="16" s="1"/>
  <c r="O23" i="17" l="1"/>
  <c r="U19" i="16"/>
  <c r="AC15" i="16"/>
  <c r="AF15" i="16" s="1"/>
  <c r="N30" i="16" s="1"/>
  <c r="U30" i="16" s="1"/>
  <c r="U25" i="16"/>
  <c r="U62" i="16"/>
  <c r="AB64" i="16" s="1"/>
  <c r="U20" i="16"/>
  <c r="U22" i="16"/>
  <c r="U21" i="16"/>
  <c r="U23" i="16"/>
  <c r="U24" i="16"/>
  <c r="X27" i="13"/>
  <c r="X26" i="13"/>
  <c r="X25" i="13"/>
  <c r="X24" i="13"/>
  <c r="X23" i="13"/>
  <c r="X22" i="13"/>
  <c r="X21" i="13"/>
  <c r="X20" i="13"/>
  <c r="X19" i="13"/>
  <c r="AA7" i="13"/>
  <c r="I18" i="12"/>
  <c r="G18" i="12"/>
  <c r="E18" i="12"/>
  <c r="I16" i="12"/>
  <c r="G16" i="12"/>
  <c r="E16" i="12"/>
  <c r="I13" i="11"/>
  <c r="F13" i="11"/>
  <c r="D13" i="11"/>
  <c r="G24" i="9"/>
  <c r="J24" i="9"/>
  <c r="K24" i="9" s="1"/>
  <c r="J23" i="9"/>
  <c r="K23" i="9" s="1"/>
  <c r="C23" i="9"/>
  <c r="D23" i="9" s="1"/>
  <c r="A23" i="9"/>
  <c r="G23" i="9" s="1"/>
  <c r="J22" i="9"/>
  <c r="K22" i="9" s="1"/>
  <c r="C22" i="9"/>
  <c r="D22" i="9" s="1"/>
  <c r="A22" i="9"/>
  <c r="G22" i="9" s="1"/>
  <c r="J21" i="9"/>
  <c r="K21" i="9" s="1"/>
  <c r="C21" i="9"/>
  <c r="D21" i="9" s="1"/>
  <c r="A21" i="9"/>
  <c r="G21" i="9" s="1"/>
  <c r="J20" i="9"/>
  <c r="K20" i="9" s="1"/>
  <c r="C20" i="9"/>
  <c r="D20" i="9" s="1"/>
  <c r="A20" i="9"/>
  <c r="G20" i="9" s="1"/>
  <c r="J19" i="9"/>
  <c r="K19" i="9" s="1"/>
  <c r="C19" i="9"/>
  <c r="D19" i="9" s="1"/>
  <c r="A19" i="9"/>
  <c r="G19" i="9" s="1"/>
  <c r="J18" i="9"/>
  <c r="K18" i="9" s="1"/>
  <c r="C18" i="9"/>
  <c r="D18" i="9" s="1"/>
  <c r="A18" i="9"/>
  <c r="G18" i="9" s="1"/>
  <c r="J17" i="9"/>
  <c r="C17" i="9"/>
  <c r="D17" i="9" s="1"/>
  <c r="A17" i="9"/>
  <c r="G17" i="9" s="1"/>
  <c r="P13" i="9"/>
  <c r="N13" i="9"/>
  <c r="P12" i="9"/>
  <c r="N12" i="9"/>
  <c r="P11" i="9"/>
  <c r="N11" i="9"/>
  <c r="P10" i="9"/>
  <c r="N10" i="9"/>
  <c r="P9" i="9"/>
  <c r="N9" i="9"/>
  <c r="P8" i="9"/>
  <c r="N8" i="9"/>
  <c r="P7" i="9"/>
  <c r="N7" i="9"/>
  <c r="K17" i="9" l="1"/>
  <c r="J25" i="9"/>
  <c r="K25" i="9" s="1"/>
  <c r="N31" i="16"/>
  <c r="U31" i="16" s="1"/>
  <c r="N29" i="16"/>
  <c r="U29" i="16" s="1"/>
  <c r="N28" i="16"/>
  <c r="U28" i="16" s="1"/>
  <c r="U38" i="16" l="1"/>
  <c r="R64" i="16" s="1"/>
  <c r="G64" i="16" s="1"/>
</calcChain>
</file>

<file path=xl/sharedStrings.xml><?xml version="1.0" encoding="utf-8"?>
<sst xmlns="http://schemas.openxmlformats.org/spreadsheetml/2006/main" count="1733" uniqueCount="759">
  <si>
    <t>転　　換　　計　　画　　書　　２</t>
    <rPh sb="0" eb="1">
      <t>コロ</t>
    </rPh>
    <rPh sb="3" eb="4">
      <t>カン</t>
    </rPh>
    <rPh sb="6" eb="7">
      <t>ケイ</t>
    </rPh>
    <rPh sb="9" eb="10">
      <t>ガ</t>
    </rPh>
    <rPh sb="12" eb="13">
      <t>ショ</t>
    </rPh>
    <phoneticPr fontId="4"/>
  </si>
  <si>
    <t>※</t>
    <phoneticPr fontId="4"/>
  </si>
  <si>
    <t>用紙が不足する場合は、適宜、追加して作成してください。挙証資料等がある場合は添付していただいても構いません。</t>
    <rPh sb="0" eb="2">
      <t>ヨウシ</t>
    </rPh>
    <rPh sb="3" eb="5">
      <t>フソク</t>
    </rPh>
    <rPh sb="7" eb="9">
      <t>バアイ</t>
    </rPh>
    <rPh sb="11" eb="13">
      <t>テキギ</t>
    </rPh>
    <rPh sb="14" eb="16">
      <t>ツイカ</t>
    </rPh>
    <rPh sb="18" eb="20">
      <t>サクセイ</t>
    </rPh>
    <rPh sb="27" eb="29">
      <t>キョショウ</t>
    </rPh>
    <rPh sb="29" eb="31">
      <t>シリョウ</t>
    </rPh>
    <rPh sb="31" eb="32">
      <t>ナド</t>
    </rPh>
    <rPh sb="35" eb="37">
      <t>バアイ</t>
    </rPh>
    <rPh sb="38" eb="40">
      <t>テンプ</t>
    </rPh>
    <rPh sb="48" eb="49">
      <t>カマ</t>
    </rPh>
    <phoneticPr fontId="4"/>
  </si>
  <si>
    <t>転換計画書に記載の内容は原則、転換後に実施する内容となります。</t>
    <rPh sb="0" eb="2">
      <t>テンカン</t>
    </rPh>
    <rPh sb="2" eb="4">
      <t>ケイカク</t>
    </rPh>
    <rPh sb="4" eb="5">
      <t>ショ</t>
    </rPh>
    <rPh sb="6" eb="8">
      <t>キサイ</t>
    </rPh>
    <rPh sb="9" eb="11">
      <t>ナイヨウ</t>
    </rPh>
    <rPh sb="12" eb="14">
      <t>ゲンソク</t>
    </rPh>
    <rPh sb="15" eb="17">
      <t>テンカン</t>
    </rPh>
    <rPh sb="17" eb="18">
      <t>アト</t>
    </rPh>
    <rPh sb="19" eb="21">
      <t>ジッシ</t>
    </rPh>
    <rPh sb="23" eb="25">
      <t>ナイヨウ</t>
    </rPh>
    <phoneticPr fontId="4"/>
  </si>
  <si>
    <t>介護付有料老人ホームの運営にかかる法人としての基本方針について記載してください。</t>
    <rPh sb="0" eb="2">
      <t>カイゴ</t>
    </rPh>
    <rPh sb="2" eb="3">
      <t>ツ</t>
    </rPh>
    <rPh sb="3" eb="5">
      <t>ユウリョウ</t>
    </rPh>
    <rPh sb="5" eb="7">
      <t>ロウジン</t>
    </rPh>
    <rPh sb="11" eb="13">
      <t>ウンエイ</t>
    </rPh>
    <rPh sb="17" eb="19">
      <t>ホウジン</t>
    </rPh>
    <rPh sb="23" eb="25">
      <t>キホン</t>
    </rPh>
    <rPh sb="25" eb="27">
      <t>ホウシン</t>
    </rPh>
    <rPh sb="31" eb="33">
      <t>キサイ</t>
    </rPh>
    <phoneticPr fontId="4"/>
  </si>
  <si>
    <t>　　</t>
    <phoneticPr fontId="4"/>
  </si>
  <si>
    <t>①認知症ケアについて</t>
    <rPh sb="1" eb="4">
      <t>ニンチショウ</t>
    </rPh>
    <phoneticPr fontId="4"/>
  </si>
  <si>
    <t>【基本的な考え方】</t>
    <rPh sb="1" eb="4">
      <t>キホンテキ</t>
    </rPh>
    <rPh sb="5" eb="6">
      <t>カンガ</t>
    </rPh>
    <rPh sb="7" eb="8">
      <t>カタ</t>
    </rPh>
    <phoneticPr fontId="4"/>
  </si>
  <si>
    <t>②入居者の重度化に対する取組みについて</t>
    <rPh sb="1" eb="4">
      <t>ニュウキョシャ</t>
    </rPh>
    <rPh sb="5" eb="8">
      <t>ジュウドカ</t>
    </rPh>
    <rPh sb="9" eb="10">
      <t>タイ</t>
    </rPh>
    <rPh sb="12" eb="14">
      <t>トリク</t>
    </rPh>
    <phoneticPr fontId="4"/>
  </si>
  <si>
    <t>③看取りに対する取組みについて</t>
    <rPh sb="1" eb="3">
      <t>ミト</t>
    </rPh>
    <rPh sb="5" eb="6">
      <t>タイ</t>
    </rPh>
    <rPh sb="8" eb="10">
      <t>トリク</t>
    </rPh>
    <phoneticPr fontId="4"/>
  </si>
  <si>
    <t>①職員の確保のための取組みについて</t>
    <rPh sb="1" eb="3">
      <t>ショクイン</t>
    </rPh>
    <rPh sb="4" eb="6">
      <t>カクホ</t>
    </rPh>
    <rPh sb="10" eb="12">
      <t>トリク</t>
    </rPh>
    <phoneticPr fontId="4"/>
  </si>
  <si>
    <t>②質の高い人材の育成のための取組みについて</t>
    <rPh sb="1" eb="2">
      <t>シツ</t>
    </rPh>
    <rPh sb="3" eb="4">
      <t>タカ</t>
    </rPh>
    <rPh sb="5" eb="7">
      <t>ジンザイ</t>
    </rPh>
    <rPh sb="8" eb="10">
      <t>イクセイ</t>
    </rPh>
    <rPh sb="14" eb="16">
      <t>トリク</t>
    </rPh>
    <phoneticPr fontId="4"/>
  </si>
  <si>
    <t>③働きやすい環境づくりについて</t>
    <rPh sb="1" eb="2">
      <t>ハタラ</t>
    </rPh>
    <rPh sb="6" eb="8">
      <t>カンキョウ</t>
    </rPh>
    <phoneticPr fontId="4"/>
  </si>
  <si>
    <t>①</t>
    <phoneticPr fontId="4"/>
  </si>
  <si>
    <t>【職員・入所者・家族・地域への効果】</t>
    <rPh sb="1" eb="3">
      <t>ショクイン</t>
    </rPh>
    <rPh sb="4" eb="7">
      <t>ニュウショシャ</t>
    </rPh>
    <rPh sb="8" eb="10">
      <t>カゾク</t>
    </rPh>
    <rPh sb="11" eb="13">
      <t>チイキ</t>
    </rPh>
    <rPh sb="15" eb="17">
      <t>コウカ</t>
    </rPh>
    <phoneticPr fontId="4"/>
  </si>
  <si>
    <t>【地域への情報発信の方法・地域ニーズの把握方法】</t>
    <rPh sb="1" eb="3">
      <t>チイキ</t>
    </rPh>
    <rPh sb="5" eb="7">
      <t>ジョウホウ</t>
    </rPh>
    <rPh sb="7" eb="9">
      <t>ハッシン</t>
    </rPh>
    <rPh sb="10" eb="12">
      <t>ホウホウ</t>
    </rPh>
    <rPh sb="13" eb="15">
      <t>チイキ</t>
    </rPh>
    <rPh sb="19" eb="21">
      <t>ハアク</t>
    </rPh>
    <rPh sb="21" eb="23">
      <t>ホウホウ</t>
    </rPh>
    <phoneticPr fontId="4"/>
  </si>
  <si>
    <t>【取組み内容の詳細：職員体制、実施回数、対象者等】</t>
    <rPh sb="1" eb="3">
      <t>トリク</t>
    </rPh>
    <rPh sb="4" eb="6">
      <t>ナイヨウ</t>
    </rPh>
    <rPh sb="7" eb="9">
      <t>ショウサイ</t>
    </rPh>
    <rPh sb="10" eb="12">
      <t>ショクイン</t>
    </rPh>
    <rPh sb="12" eb="14">
      <t>タイセイ</t>
    </rPh>
    <rPh sb="15" eb="17">
      <t>ジッシ</t>
    </rPh>
    <rPh sb="17" eb="19">
      <t>カイスウ</t>
    </rPh>
    <rPh sb="20" eb="22">
      <t>タイショウ</t>
    </rPh>
    <rPh sb="22" eb="23">
      <t>シャ</t>
    </rPh>
    <rPh sb="23" eb="24">
      <t>トウ</t>
    </rPh>
    <phoneticPr fontId="4"/>
  </si>
  <si>
    <t>項目
＊該当するものにチェック</t>
    <phoneticPr fontId="4"/>
  </si>
  <si>
    <t>①入居者の介護サービスの質の向上に関するもの</t>
    <rPh sb="1" eb="4">
      <t>ニュウキョシャ</t>
    </rPh>
    <rPh sb="5" eb="7">
      <t>カイゴ</t>
    </rPh>
    <rPh sb="12" eb="13">
      <t>シツ</t>
    </rPh>
    <rPh sb="14" eb="16">
      <t>コウジョウ</t>
    </rPh>
    <rPh sb="17" eb="18">
      <t>カン</t>
    </rPh>
    <phoneticPr fontId="4"/>
  </si>
  <si>
    <t>②介護職員の身体的、精神的負担軽減、業務改善に関するもの</t>
    <rPh sb="1" eb="3">
      <t>カイゴ</t>
    </rPh>
    <rPh sb="3" eb="5">
      <t>ショクイン</t>
    </rPh>
    <rPh sb="6" eb="9">
      <t>シンタイテキ</t>
    </rPh>
    <rPh sb="10" eb="13">
      <t>セイシンテキ</t>
    </rPh>
    <rPh sb="13" eb="15">
      <t>フタン</t>
    </rPh>
    <rPh sb="15" eb="17">
      <t>ケイゲン</t>
    </rPh>
    <rPh sb="18" eb="20">
      <t>ギョウム</t>
    </rPh>
    <rPh sb="20" eb="22">
      <t>カイゼン</t>
    </rPh>
    <rPh sb="23" eb="24">
      <t>カン</t>
    </rPh>
    <phoneticPr fontId="4"/>
  </si>
  <si>
    <t>③活用の予定はない</t>
    <rPh sb="1" eb="3">
      <t>カツヨウ</t>
    </rPh>
    <rPh sb="4" eb="6">
      <t>ヨテイ</t>
    </rPh>
    <phoneticPr fontId="4"/>
  </si>
  <si>
    <t>　認知症ケア、重度化、看取りについての基本的な考え方を記載してください。また、実施している（実施予定を含む）取組みをすべて具体的に記載し、その取り組みに伴う効果について記載してください。</t>
    <rPh sb="1" eb="4">
      <t>ニンチショウ</t>
    </rPh>
    <rPh sb="7" eb="10">
      <t>ジュウドカ</t>
    </rPh>
    <rPh sb="11" eb="13">
      <t>ミト</t>
    </rPh>
    <rPh sb="19" eb="22">
      <t>キホンテキ</t>
    </rPh>
    <rPh sb="23" eb="24">
      <t>カンガ</t>
    </rPh>
    <rPh sb="25" eb="26">
      <t>カタ</t>
    </rPh>
    <rPh sb="27" eb="29">
      <t>キサイ</t>
    </rPh>
    <rPh sb="39" eb="41">
      <t>ジッシ</t>
    </rPh>
    <rPh sb="46" eb="48">
      <t>ジッシ</t>
    </rPh>
    <rPh sb="48" eb="50">
      <t>ヨテイ</t>
    </rPh>
    <rPh sb="51" eb="52">
      <t>フク</t>
    </rPh>
    <rPh sb="54" eb="56">
      <t>トリク</t>
    </rPh>
    <rPh sb="61" eb="64">
      <t>グタイテキ</t>
    </rPh>
    <rPh sb="65" eb="67">
      <t>キサイ</t>
    </rPh>
    <rPh sb="71" eb="72">
      <t>ト</t>
    </rPh>
    <rPh sb="73" eb="74">
      <t>ク</t>
    </rPh>
    <rPh sb="76" eb="77">
      <t>トモナ</t>
    </rPh>
    <rPh sb="78" eb="80">
      <t>コウカ</t>
    </rPh>
    <rPh sb="84" eb="86">
      <t>キサイ</t>
    </rPh>
    <phoneticPr fontId="4"/>
  </si>
  <si>
    <t>地　　域　　と　　の　　連　　携　　の　　確　　保</t>
    <rPh sb="0" eb="1">
      <t>チ</t>
    </rPh>
    <rPh sb="3" eb="4">
      <t>イキ</t>
    </rPh>
    <rPh sb="12" eb="13">
      <t>レン</t>
    </rPh>
    <rPh sb="15" eb="16">
      <t>タズサ</t>
    </rPh>
    <rPh sb="21" eb="22">
      <t>アキラ</t>
    </rPh>
    <rPh sb="24" eb="25">
      <t>ホ</t>
    </rPh>
    <phoneticPr fontId="4"/>
  </si>
  <si>
    <t>　転換予定地を中心にして既に連携をしている、あるいは転換後連携が期待できる介護施設や病院など、地域における保健医療サービスや福祉サービスなどの施設・事業所の名称と所在地、また、連携方法などについてご記入ください。</t>
    <rPh sb="1" eb="3">
      <t>テンカン</t>
    </rPh>
    <rPh sb="3" eb="6">
      <t>ヨテイチ</t>
    </rPh>
    <rPh sb="7" eb="9">
      <t>チュウシン</t>
    </rPh>
    <rPh sb="12" eb="13">
      <t>スデ</t>
    </rPh>
    <rPh sb="14" eb="16">
      <t>レンケイ</t>
    </rPh>
    <rPh sb="26" eb="28">
      <t>テンカン</t>
    </rPh>
    <rPh sb="28" eb="29">
      <t>ゴ</t>
    </rPh>
    <rPh sb="29" eb="31">
      <t>レンケイ</t>
    </rPh>
    <rPh sb="32" eb="34">
      <t>キタイ</t>
    </rPh>
    <rPh sb="37" eb="39">
      <t>カイゴ</t>
    </rPh>
    <rPh sb="39" eb="41">
      <t>シセツ</t>
    </rPh>
    <rPh sb="42" eb="44">
      <t>ビョウイン</t>
    </rPh>
    <rPh sb="47" eb="49">
      <t>チイキ</t>
    </rPh>
    <rPh sb="53" eb="55">
      <t>ホケン</t>
    </rPh>
    <rPh sb="55" eb="57">
      <t>イリョウ</t>
    </rPh>
    <rPh sb="62" eb="64">
      <t>フクシ</t>
    </rPh>
    <rPh sb="71" eb="73">
      <t>シセツ</t>
    </rPh>
    <rPh sb="74" eb="76">
      <t>ジギョウ</t>
    </rPh>
    <rPh sb="76" eb="77">
      <t>ショ</t>
    </rPh>
    <rPh sb="78" eb="80">
      <t>メイショウ</t>
    </rPh>
    <rPh sb="81" eb="84">
      <t>ショザイチ</t>
    </rPh>
    <rPh sb="88" eb="90">
      <t>レンケイ</t>
    </rPh>
    <rPh sb="90" eb="92">
      <t>ホウホウ</t>
    </rPh>
    <rPh sb="99" eb="101">
      <t>キニュウ</t>
    </rPh>
    <phoneticPr fontId="4"/>
  </si>
  <si>
    <r>
      <t>＊</t>
    </r>
    <r>
      <rPr>
        <b/>
        <u/>
        <sz val="10"/>
        <rFont val="ＭＳ Ｐゴシック"/>
        <family val="3"/>
        <charset val="128"/>
      </rPr>
      <t>連携先の位置関係等を明確</t>
    </r>
    <r>
      <rPr>
        <sz val="10"/>
        <rFont val="ＭＳ Ｐゴシック"/>
        <family val="3"/>
        <charset val="128"/>
      </rPr>
      <t>にした地図等を添付してください。</t>
    </r>
    <rPh sb="1" eb="3">
      <t>レンケイ</t>
    </rPh>
    <rPh sb="3" eb="4">
      <t>サキ</t>
    </rPh>
    <rPh sb="5" eb="7">
      <t>イチ</t>
    </rPh>
    <rPh sb="7" eb="10">
      <t>カンケイトウ</t>
    </rPh>
    <rPh sb="11" eb="13">
      <t>メイカク</t>
    </rPh>
    <rPh sb="16" eb="18">
      <t>チズ</t>
    </rPh>
    <rPh sb="18" eb="19">
      <t>トウ</t>
    </rPh>
    <rPh sb="20" eb="22">
      <t>テンプ</t>
    </rPh>
    <phoneticPr fontId="4"/>
  </si>
  <si>
    <t>地図
№</t>
    <rPh sb="0" eb="2">
      <t>チズ</t>
    </rPh>
    <phoneticPr fontId="4"/>
  </si>
  <si>
    <t>名　称</t>
    <rPh sb="0" eb="1">
      <t>ナ</t>
    </rPh>
    <rPh sb="2" eb="3">
      <t>ショウ</t>
    </rPh>
    <phoneticPr fontId="4"/>
  </si>
  <si>
    <t>所　在　地</t>
    <rPh sb="0" eb="1">
      <t>トコロ</t>
    </rPh>
    <rPh sb="2" eb="3">
      <t>ザイ</t>
    </rPh>
    <rPh sb="4" eb="5">
      <t>チ</t>
    </rPh>
    <phoneticPr fontId="4"/>
  </si>
  <si>
    <t>現在の調整状況</t>
    <rPh sb="0" eb="2">
      <t>ゲンザイ</t>
    </rPh>
    <rPh sb="3" eb="5">
      <t>チョウセイ</t>
    </rPh>
    <rPh sb="5" eb="7">
      <t>ジョウキョウ</t>
    </rPh>
    <phoneticPr fontId="4"/>
  </si>
  <si>
    <t>想定する連携内容
（より具体的に記入してください）</t>
    <rPh sb="0" eb="1">
      <t>ソウ</t>
    </rPh>
    <rPh sb="1" eb="2">
      <t>サダム</t>
    </rPh>
    <rPh sb="4" eb="5">
      <t>レン</t>
    </rPh>
    <rPh sb="5" eb="6">
      <t>タズサ</t>
    </rPh>
    <rPh sb="6" eb="7">
      <t>ナイ</t>
    </rPh>
    <rPh sb="7" eb="8">
      <t>カタチ</t>
    </rPh>
    <rPh sb="12" eb="15">
      <t>グタイテキ</t>
    </rPh>
    <rPh sb="16" eb="18">
      <t>キニュウ</t>
    </rPh>
    <phoneticPr fontId="4"/>
  </si>
  <si>
    <t>既入居者等への説明の状況</t>
    <rPh sb="0" eb="1">
      <t>キ</t>
    </rPh>
    <rPh sb="1" eb="4">
      <t>ニュウキョシャ</t>
    </rPh>
    <rPh sb="4" eb="5">
      <t>トウ</t>
    </rPh>
    <rPh sb="7" eb="9">
      <t>セツメイ</t>
    </rPh>
    <rPh sb="10" eb="12">
      <t>ジョウキョウ</t>
    </rPh>
    <phoneticPr fontId="4"/>
  </si>
  <si>
    <t>　住宅型有料老人ホームまたはサービス付き高齢者向け住宅から介護付有料老人ホームへ転換するにあたって、既に入居している方への説明の状況、説明を通して寄せられた意見や要望などについてご記入ください。</t>
    <rPh sb="58" eb="59">
      <t>カタ</t>
    </rPh>
    <phoneticPr fontId="4"/>
  </si>
  <si>
    <r>
      <rPr>
        <b/>
        <u/>
        <sz val="11"/>
        <rFont val="ＭＳ Ｐゴシック"/>
        <family val="3"/>
        <charset val="128"/>
      </rPr>
      <t>説明に使用した資料・チラシや、説明の結果・経過のわかる挙証資料</t>
    </r>
    <r>
      <rPr>
        <sz val="11"/>
        <rFont val="ＭＳ Ｐゴシック"/>
        <family val="3"/>
        <charset val="128"/>
      </rPr>
      <t>をあわせてご提出ください。</t>
    </r>
    <phoneticPr fontId="4"/>
  </si>
  <si>
    <t>既入居者への説明の状況、説明を通して寄せられた意見や要望などについて</t>
  </si>
  <si>
    <t>　町内会や自治会をはじめ地域住民の方々や転換予定地の近隣の方々に対しての説明の状況について記入してください。</t>
    <rPh sb="17" eb="19">
      <t>カタガタ</t>
    </rPh>
    <rPh sb="20" eb="22">
      <t>テンカン</t>
    </rPh>
    <rPh sb="22" eb="25">
      <t>ヨテイチ</t>
    </rPh>
    <phoneticPr fontId="4"/>
  </si>
  <si>
    <r>
      <t>地域への説明の際に使用した</t>
    </r>
    <r>
      <rPr>
        <b/>
        <u/>
        <sz val="11"/>
        <rFont val="ＭＳ Ｐゴシック"/>
        <family val="3"/>
        <charset val="128"/>
      </rPr>
      <t>資料、チラシ等</t>
    </r>
    <r>
      <rPr>
        <sz val="11"/>
        <rFont val="ＭＳ Ｐゴシック"/>
        <family val="3"/>
        <charset val="128"/>
      </rPr>
      <t>があれば添付してください。</t>
    </r>
    <phoneticPr fontId="4"/>
  </si>
  <si>
    <r>
      <t>説明に赴いた範囲及び説明相手ごとに付番した番号を</t>
    </r>
    <r>
      <rPr>
        <b/>
        <u/>
        <sz val="11"/>
        <rFont val="ＭＳ Ｐゴシック"/>
        <family val="3"/>
        <charset val="128"/>
      </rPr>
      <t>住宅地図等に明示</t>
    </r>
    <r>
      <rPr>
        <sz val="11"/>
        <rFont val="ＭＳ Ｐゴシック"/>
        <family val="3"/>
        <charset val="128"/>
      </rPr>
      <t>し提出してください。</t>
    </r>
    <phoneticPr fontId="4"/>
  </si>
  <si>
    <t>説明日</t>
    <rPh sb="0" eb="2">
      <t>セツメイ</t>
    </rPh>
    <rPh sb="2" eb="3">
      <t>ビ</t>
    </rPh>
    <phoneticPr fontId="4"/>
  </si>
  <si>
    <t>説明者</t>
    <rPh sb="0" eb="3">
      <t>セツメイシャ</t>
    </rPh>
    <phoneticPr fontId="4"/>
  </si>
  <si>
    <t>説明相手・地域の役職等</t>
    <rPh sb="0" eb="2">
      <t>セツメイ</t>
    </rPh>
    <rPh sb="2" eb="4">
      <t>アイテ</t>
    </rPh>
    <rPh sb="5" eb="7">
      <t>チイキ</t>
    </rPh>
    <rPh sb="8" eb="10">
      <t>ヤクショク</t>
    </rPh>
    <rPh sb="10" eb="11">
      <t>トウ</t>
    </rPh>
    <phoneticPr fontId="4"/>
  </si>
  <si>
    <t>意見・要望等</t>
    <rPh sb="0" eb="2">
      <t>イケン</t>
    </rPh>
    <rPh sb="3" eb="5">
      <t>ヨウボウ</t>
    </rPh>
    <rPh sb="5" eb="6">
      <t>トウ</t>
    </rPh>
    <phoneticPr fontId="4"/>
  </si>
  <si>
    <t>＊欄が不足する場合は、適宜、欄を足して記入ください。</t>
    <rPh sb="1" eb="2">
      <t>ラン</t>
    </rPh>
    <rPh sb="3" eb="5">
      <t>フソク</t>
    </rPh>
    <rPh sb="7" eb="9">
      <t>バアイ</t>
    </rPh>
    <rPh sb="11" eb="13">
      <t>テキギ</t>
    </rPh>
    <rPh sb="14" eb="15">
      <t>ラン</t>
    </rPh>
    <rPh sb="16" eb="17">
      <t>タ</t>
    </rPh>
    <rPh sb="19" eb="21">
      <t>キニュウ</t>
    </rPh>
    <phoneticPr fontId="4"/>
  </si>
  <si>
    <t>居　　室　　等　　面　　積　　一　　覧</t>
    <rPh sb="0" eb="1">
      <t>キョ</t>
    </rPh>
    <rPh sb="3" eb="4">
      <t>シツ</t>
    </rPh>
    <rPh sb="6" eb="7">
      <t>トウ</t>
    </rPh>
    <rPh sb="9" eb="10">
      <t>メン</t>
    </rPh>
    <rPh sb="12" eb="13">
      <t>セキ</t>
    </rPh>
    <rPh sb="15" eb="16">
      <t>イチ</t>
    </rPh>
    <rPh sb="18" eb="19">
      <t>ラン</t>
    </rPh>
    <phoneticPr fontId="4"/>
  </si>
  <si>
    <t>サービス種類</t>
    <rPh sb="4" eb="6">
      <t>シュルイ</t>
    </rPh>
    <phoneticPr fontId="4"/>
  </si>
  <si>
    <t>　　　　　　　　　設置階
部屋の種類</t>
    <rPh sb="13" eb="15">
      <t>ヘヤ</t>
    </rPh>
    <rPh sb="16" eb="18">
      <t>シュルイ</t>
    </rPh>
    <phoneticPr fontId="4"/>
  </si>
  <si>
    <t>（　　　　　　　　　　　　　）階</t>
    <rPh sb="15" eb="16">
      <t>カイ</t>
    </rPh>
    <phoneticPr fontId="4"/>
  </si>
  <si>
    <t>室数</t>
    <rPh sb="0" eb="2">
      <t>シツスウ</t>
    </rPh>
    <phoneticPr fontId="4"/>
  </si>
  <si>
    <t>面積</t>
    <rPh sb="0" eb="2">
      <t>メンセキ</t>
    </rPh>
    <phoneticPr fontId="4"/>
  </si>
  <si>
    <t>備考</t>
    <rPh sb="0" eb="2">
      <t>ビコウ</t>
    </rPh>
    <phoneticPr fontId="4"/>
  </si>
  <si>
    <t>　共用する施設・事業所名</t>
    <rPh sb="1" eb="3">
      <t>キョウヨウ</t>
    </rPh>
    <rPh sb="5" eb="7">
      <t>シセツ</t>
    </rPh>
    <rPh sb="8" eb="11">
      <t>ジギョウショ</t>
    </rPh>
    <rPh sb="11" eb="12">
      <t>メイ</t>
    </rPh>
    <phoneticPr fontId="4"/>
  </si>
  <si>
    <t>（　　　　　　　　　　　　　　　　　　　　　　　　　　　　　　　　　　　　　　　　　　　　　　　　　　）</t>
  </si>
  <si>
    <t>備考　</t>
    <rPh sb="0" eb="2">
      <t>ビコウ</t>
    </rPh>
    <phoneticPr fontId="4"/>
  </si>
  <si>
    <t>1　設置階ごとに記入してください。（居室、居間・食堂、トイレ、事務室、倉庫、相談室など）</t>
    <rPh sb="2" eb="4">
      <t>セッチ</t>
    </rPh>
    <rPh sb="4" eb="5">
      <t>カイ</t>
    </rPh>
    <rPh sb="8" eb="10">
      <t>キニュウ</t>
    </rPh>
    <rPh sb="18" eb="20">
      <t>キョシツ</t>
    </rPh>
    <rPh sb="21" eb="23">
      <t>イマ</t>
    </rPh>
    <rPh sb="24" eb="26">
      <t>ショクドウ</t>
    </rPh>
    <rPh sb="31" eb="34">
      <t>ジムシツ</t>
    </rPh>
    <rPh sb="35" eb="37">
      <t>ソウコ</t>
    </rPh>
    <rPh sb="38" eb="41">
      <t>ソウダンシツ</t>
    </rPh>
    <phoneticPr fontId="4"/>
  </si>
  <si>
    <t>2　居室・療養室については、「１室の定員」ごとに分けて記入してください。また同じ定員でも、面積の異なる部屋がある場合は、さらにそれぞれの部屋ごとに分けて記入してください。</t>
    <rPh sb="2" eb="4">
      <t>キョシツ</t>
    </rPh>
    <rPh sb="5" eb="8">
      <t>リョウヨウシツ</t>
    </rPh>
    <rPh sb="16" eb="17">
      <t>シツ</t>
    </rPh>
    <rPh sb="18" eb="20">
      <t>テイイン</t>
    </rPh>
    <rPh sb="24" eb="25">
      <t>ワ</t>
    </rPh>
    <rPh sb="27" eb="29">
      <t>キニュウ</t>
    </rPh>
    <rPh sb="38" eb="39">
      <t>オナ</t>
    </rPh>
    <rPh sb="40" eb="42">
      <t>テイイン</t>
    </rPh>
    <rPh sb="45" eb="47">
      <t>メンセキ</t>
    </rPh>
    <rPh sb="48" eb="49">
      <t>コト</t>
    </rPh>
    <rPh sb="51" eb="53">
      <t>ヘヤ</t>
    </rPh>
    <rPh sb="56" eb="58">
      <t>バアイ</t>
    </rPh>
    <rPh sb="68" eb="70">
      <t>ヘヤ</t>
    </rPh>
    <rPh sb="73" eb="74">
      <t>ワ</t>
    </rPh>
    <rPh sb="76" eb="78">
      <t>キニュウ</t>
    </rPh>
    <phoneticPr fontId="4"/>
  </si>
  <si>
    <t>※居室については、内法面積を備考欄に記入してください。</t>
    <rPh sb="1" eb="3">
      <t>キョシツ</t>
    </rPh>
    <rPh sb="9" eb="10">
      <t>ウチ</t>
    </rPh>
    <rPh sb="10" eb="11">
      <t>ホウ</t>
    </rPh>
    <rPh sb="11" eb="13">
      <t>メンセキ</t>
    </rPh>
    <rPh sb="14" eb="16">
      <t>ビコウ</t>
    </rPh>
    <rPh sb="16" eb="17">
      <t>ラン</t>
    </rPh>
    <rPh sb="18" eb="20">
      <t>キニュウ</t>
    </rPh>
    <phoneticPr fontId="4"/>
  </si>
  <si>
    <t>3　他の事業所又は施設と共用している場合は、「備考欄」に「共用」と記入し、「共用する事務所・施設名」欄に正式名称を記入し、共用先の当該部分の平面図を添付してください。</t>
    <rPh sb="2" eb="3">
      <t>タ</t>
    </rPh>
    <rPh sb="4" eb="7">
      <t>ジギョウショ</t>
    </rPh>
    <rPh sb="7" eb="8">
      <t>マタ</t>
    </rPh>
    <rPh sb="9" eb="11">
      <t>シセツ</t>
    </rPh>
    <rPh sb="12" eb="14">
      <t>キョウヨウ</t>
    </rPh>
    <rPh sb="18" eb="20">
      <t>バアイ</t>
    </rPh>
    <rPh sb="23" eb="26">
      <t>ビコウラン</t>
    </rPh>
    <rPh sb="29" eb="31">
      <t>キョウヨウ</t>
    </rPh>
    <rPh sb="33" eb="35">
      <t>キニュウ</t>
    </rPh>
    <rPh sb="38" eb="40">
      <t>キョウヨウ</t>
    </rPh>
    <rPh sb="42" eb="45">
      <t>ジムショ</t>
    </rPh>
    <rPh sb="46" eb="48">
      <t>シセツ</t>
    </rPh>
    <rPh sb="48" eb="49">
      <t>メイ</t>
    </rPh>
    <rPh sb="50" eb="51">
      <t>ラン</t>
    </rPh>
    <rPh sb="52" eb="54">
      <t>セイシキ</t>
    </rPh>
    <rPh sb="54" eb="56">
      <t>メイショウ</t>
    </rPh>
    <rPh sb="57" eb="59">
      <t>キニュウ</t>
    </rPh>
    <rPh sb="61" eb="63">
      <t>キョウヨウ</t>
    </rPh>
    <rPh sb="63" eb="64">
      <t>サキ</t>
    </rPh>
    <rPh sb="65" eb="67">
      <t>トウガイ</t>
    </rPh>
    <rPh sb="67" eb="69">
      <t>ブブン</t>
    </rPh>
    <rPh sb="70" eb="73">
      <t>ヘイメンズ</t>
    </rPh>
    <rPh sb="74" eb="76">
      <t>テンプ</t>
    </rPh>
    <phoneticPr fontId="4"/>
  </si>
  <si>
    <t>4　同一施設の他の部屋と兼用している場合は、「備考欄」に「○○室と兼用」と記入してください。</t>
    <rPh sb="2" eb="4">
      <t>ドウイツ</t>
    </rPh>
    <rPh sb="4" eb="6">
      <t>シセツ</t>
    </rPh>
    <rPh sb="7" eb="8">
      <t>タ</t>
    </rPh>
    <rPh sb="9" eb="11">
      <t>ヘヤ</t>
    </rPh>
    <rPh sb="12" eb="14">
      <t>ケンヨウ</t>
    </rPh>
    <rPh sb="18" eb="20">
      <t>バアイ</t>
    </rPh>
    <rPh sb="23" eb="26">
      <t>ビコウラン</t>
    </rPh>
    <rPh sb="31" eb="32">
      <t>シツ</t>
    </rPh>
    <rPh sb="33" eb="35">
      <t>ケンヨウ</t>
    </rPh>
    <rPh sb="37" eb="39">
      <t>キニュウ</t>
    </rPh>
    <phoneticPr fontId="4"/>
  </si>
  <si>
    <t>5　設置階数が様式の欄を超える場合は、複数枚に分けて記入し、まとめて提出してください。</t>
    <rPh sb="2" eb="4">
      <t>セッチ</t>
    </rPh>
    <rPh sb="4" eb="6">
      <t>カイスウ</t>
    </rPh>
    <rPh sb="7" eb="9">
      <t>ヨウシキ</t>
    </rPh>
    <rPh sb="10" eb="11">
      <t>ラン</t>
    </rPh>
    <rPh sb="12" eb="13">
      <t>コ</t>
    </rPh>
    <rPh sb="15" eb="17">
      <t>バアイ</t>
    </rPh>
    <rPh sb="19" eb="21">
      <t>フクスウ</t>
    </rPh>
    <rPh sb="21" eb="22">
      <t>マイ</t>
    </rPh>
    <rPh sb="23" eb="24">
      <t>ワ</t>
    </rPh>
    <rPh sb="26" eb="28">
      <t>キニュウ</t>
    </rPh>
    <rPh sb="34" eb="36">
      <t>テイシュツ</t>
    </rPh>
    <phoneticPr fontId="4"/>
  </si>
  <si>
    <t>現況写真（転換前施設の状況）</t>
    <rPh sb="0" eb="2">
      <t>ゲンキョウ</t>
    </rPh>
    <rPh sb="2" eb="4">
      <t>シャシン</t>
    </rPh>
    <rPh sb="5" eb="7">
      <t>テンカン</t>
    </rPh>
    <rPh sb="7" eb="8">
      <t>マエ</t>
    </rPh>
    <rPh sb="8" eb="10">
      <t>シセツ</t>
    </rPh>
    <rPh sb="11" eb="13">
      <t>ジョウキョウ</t>
    </rPh>
    <phoneticPr fontId="4"/>
  </si>
  <si>
    <t>主　要　な　場　所　の　写　真</t>
    <rPh sb="0" eb="3">
      <t>シュヨウ</t>
    </rPh>
    <rPh sb="6" eb="9">
      <t>バショ</t>
    </rPh>
    <rPh sb="12" eb="15">
      <t>シャシン</t>
    </rPh>
    <phoneticPr fontId="4"/>
  </si>
  <si>
    <t>写　　　　　真</t>
    <rPh sb="0" eb="1">
      <t>シャ</t>
    </rPh>
    <rPh sb="6" eb="7">
      <t>マコト</t>
    </rPh>
    <phoneticPr fontId="4"/>
  </si>
  <si>
    <t>注）
1、撮影年月日を記載してください。
2、撮影位置、写真内容等を写真説明に記載 してください。
3、撮影した方向と写真番号を平面図に記載してください。</t>
    <rPh sb="0" eb="1">
      <t>チュウ</t>
    </rPh>
    <rPh sb="5" eb="7">
      <t>サツエイ</t>
    </rPh>
    <rPh sb="7" eb="10">
      <t>ネンガッピ</t>
    </rPh>
    <rPh sb="11" eb="13">
      <t>キサイ</t>
    </rPh>
    <rPh sb="23" eb="25">
      <t>サツエイ</t>
    </rPh>
    <rPh sb="25" eb="27">
      <t>イチ</t>
    </rPh>
    <rPh sb="28" eb="30">
      <t>シャシン</t>
    </rPh>
    <rPh sb="30" eb="32">
      <t>ナイヨウ</t>
    </rPh>
    <rPh sb="32" eb="33">
      <t>トウ</t>
    </rPh>
    <rPh sb="34" eb="36">
      <t>シャシン</t>
    </rPh>
    <rPh sb="36" eb="38">
      <t>セツメイ</t>
    </rPh>
    <rPh sb="39" eb="41">
      <t>キサイ</t>
    </rPh>
    <rPh sb="52" eb="54">
      <t>サツエイ</t>
    </rPh>
    <rPh sb="56" eb="58">
      <t>ホウコウ</t>
    </rPh>
    <rPh sb="59" eb="61">
      <t>シャシン</t>
    </rPh>
    <rPh sb="61" eb="63">
      <t>バンゴウ</t>
    </rPh>
    <rPh sb="64" eb="67">
      <t>ヘイメンズ</t>
    </rPh>
    <rPh sb="68" eb="70">
      <t>キサイ</t>
    </rPh>
    <phoneticPr fontId="4"/>
  </si>
  <si>
    <t>撮影日　令和　年　月　日</t>
    <phoneticPr fontId="3"/>
  </si>
  <si>
    <t>　写真番号　①</t>
    <rPh sb="1" eb="3">
      <t>シャシン</t>
    </rPh>
    <rPh sb="3" eb="5">
      <t>バンゴウ</t>
    </rPh>
    <phoneticPr fontId="4"/>
  </si>
  <si>
    <t>　写真説明</t>
    <phoneticPr fontId="3"/>
  </si>
  <si>
    <t>≪事業計画に関する書類≫</t>
    <rPh sb="1" eb="3">
      <t>ジギョウ</t>
    </rPh>
    <rPh sb="3" eb="5">
      <t>ケイカク</t>
    </rPh>
    <rPh sb="6" eb="7">
      <t>カン</t>
    </rPh>
    <rPh sb="9" eb="11">
      <t>ショルイ</t>
    </rPh>
    <phoneticPr fontId="4"/>
  </si>
  <si>
    <t>項番</t>
    <rPh sb="0" eb="1">
      <t>コウ</t>
    </rPh>
    <rPh sb="1" eb="2">
      <t>バン</t>
    </rPh>
    <phoneticPr fontId="4"/>
  </si>
  <si>
    <t>様式番号</t>
    <rPh sb="0" eb="2">
      <t>ヨウシキ</t>
    </rPh>
    <rPh sb="2" eb="4">
      <t>バンゴウ</t>
    </rPh>
    <phoneticPr fontId="4"/>
  </si>
  <si>
    <t>留意事項等</t>
    <rPh sb="0" eb="2">
      <t>リュウイ</t>
    </rPh>
    <rPh sb="2" eb="4">
      <t>ジコウ</t>
    </rPh>
    <rPh sb="4" eb="5">
      <t>トウ</t>
    </rPh>
    <phoneticPr fontId="4"/>
  </si>
  <si>
    <t>転換協議書　表紙</t>
    <rPh sb="0" eb="2">
      <t>テンカン</t>
    </rPh>
    <rPh sb="2" eb="5">
      <t>キョウギショ</t>
    </rPh>
    <rPh sb="6" eb="8">
      <t>ヒョウシ</t>
    </rPh>
    <phoneticPr fontId="4"/>
  </si>
  <si>
    <t>様式1</t>
    <rPh sb="0" eb="2">
      <t>ヨウシキ</t>
    </rPh>
    <phoneticPr fontId="4"/>
  </si>
  <si>
    <t>□</t>
  </si>
  <si>
    <t>法人の概要</t>
    <rPh sb="0" eb="2">
      <t>ホウジン</t>
    </rPh>
    <rPh sb="3" eb="5">
      <t>ガイヨウ</t>
    </rPh>
    <phoneticPr fontId="4"/>
  </si>
  <si>
    <t>2-①</t>
  </si>
  <si>
    <t>法人が運営する市内の介護付有料老人ホームの稼働状況</t>
  </si>
  <si>
    <t>市内で介護付有料老人ホームを運営している場合には、作成ください。</t>
    <rPh sb="0" eb="2">
      <t>シナイ</t>
    </rPh>
    <rPh sb="3" eb="5">
      <t>カイゴ</t>
    </rPh>
    <rPh sb="5" eb="6">
      <t>ツ</t>
    </rPh>
    <rPh sb="6" eb="8">
      <t>ユウリョウ</t>
    </rPh>
    <rPh sb="8" eb="10">
      <t>ロウジン</t>
    </rPh>
    <rPh sb="14" eb="16">
      <t>ウンエイ</t>
    </rPh>
    <rPh sb="20" eb="22">
      <t>バアイ</t>
    </rPh>
    <rPh sb="25" eb="27">
      <t>サクセイ</t>
    </rPh>
    <phoneticPr fontId="4"/>
  </si>
  <si>
    <t>法人の登記簿謄本</t>
    <rPh sb="0" eb="2">
      <t>ホウジン</t>
    </rPh>
    <rPh sb="3" eb="6">
      <t>トウキボ</t>
    </rPh>
    <rPh sb="6" eb="8">
      <t>トウホン</t>
    </rPh>
    <phoneticPr fontId="4"/>
  </si>
  <si>
    <t>-</t>
  </si>
  <si>
    <t>履歴事項全部証明でも結構です。（直近3ヶ月以内の原本）</t>
    <rPh sb="10" eb="12">
      <t>ケッコウ</t>
    </rPh>
    <rPh sb="16" eb="18">
      <t>チョッキン</t>
    </rPh>
    <rPh sb="20" eb="21">
      <t>ゲツ</t>
    </rPh>
    <rPh sb="21" eb="23">
      <t>イナイ</t>
    </rPh>
    <rPh sb="24" eb="26">
      <t>ゲンポン</t>
    </rPh>
    <phoneticPr fontId="4"/>
  </si>
  <si>
    <t>誓約書・役員名簿</t>
    <rPh sb="0" eb="3">
      <t>セイヤクショ</t>
    </rPh>
    <rPh sb="4" eb="6">
      <t>ヤクイン</t>
    </rPh>
    <rPh sb="6" eb="8">
      <t>メイボ</t>
    </rPh>
    <phoneticPr fontId="4"/>
  </si>
  <si>
    <t>役員名簿に押印の必要はありません。</t>
    <rPh sb="0" eb="2">
      <t>ヤクイン</t>
    </rPh>
    <rPh sb="2" eb="4">
      <t>メイボ</t>
    </rPh>
    <rPh sb="5" eb="7">
      <t>オウイン</t>
    </rPh>
    <rPh sb="8" eb="10">
      <t>ヒツヨウ</t>
    </rPh>
    <phoneticPr fontId="4"/>
  </si>
  <si>
    <t>法人決算書</t>
  </si>
  <si>
    <t>直近2ヶ年の決算報告：貸借対照表・損益計算書・財産目録
（財産目録は社会福祉法人の場合のみ）</t>
    <rPh sb="34" eb="40">
      <t>シャカイフクシホウジン</t>
    </rPh>
    <rPh sb="41" eb="43">
      <t>バアイ</t>
    </rPh>
    <phoneticPr fontId="4"/>
  </si>
  <si>
    <t>転換前施設の概要</t>
    <rPh sb="3" eb="5">
      <t>シセツ</t>
    </rPh>
    <phoneticPr fontId="4"/>
  </si>
  <si>
    <t>家賃、食材料費、管理費等の積算根拠も記載ください。</t>
    <rPh sb="0" eb="2">
      <t>ヤチン</t>
    </rPh>
    <rPh sb="3" eb="4">
      <t>ショク</t>
    </rPh>
    <rPh sb="4" eb="7">
      <t>ザイリョウヒ</t>
    </rPh>
    <rPh sb="8" eb="10">
      <t>カンリ</t>
    </rPh>
    <rPh sb="10" eb="11">
      <t>ヒ</t>
    </rPh>
    <rPh sb="11" eb="12">
      <t>トウ</t>
    </rPh>
    <rPh sb="13" eb="15">
      <t>セキサン</t>
    </rPh>
    <rPh sb="15" eb="17">
      <t>コンキョ</t>
    </rPh>
    <rPh sb="18" eb="20">
      <t>キサイ</t>
    </rPh>
    <phoneticPr fontId="4"/>
  </si>
  <si>
    <t>職員の配置計画</t>
    <rPh sb="0" eb="2">
      <t>ショクイン</t>
    </rPh>
    <rPh sb="3" eb="5">
      <t>ハイチ</t>
    </rPh>
    <rPh sb="5" eb="7">
      <t>ケイカク</t>
    </rPh>
    <phoneticPr fontId="4"/>
  </si>
  <si>
    <t>すでに就任予定の管理者、生活相談員、計画作成担当者がいる場合には、それぞれ以下の書類も提出ください。</t>
  </si>
  <si>
    <t>8-①</t>
  </si>
  <si>
    <t>管理者就任予定者経歴書</t>
    <rPh sb="0" eb="3">
      <t>カンリシャ</t>
    </rPh>
    <rPh sb="3" eb="5">
      <t>シュウニン</t>
    </rPh>
    <rPh sb="5" eb="8">
      <t>ヨテイシャ</t>
    </rPh>
    <rPh sb="8" eb="11">
      <t>ケイレキショ</t>
    </rPh>
    <phoneticPr fontId="4"/>
  </si>
  <si>
    <t>8-②</t>
  </si>
  <si>
    <t>8-③</t>
  </si>
  <si>
    <t>生活相談員予定者経歴書</t>
    <rPh sb="0" eb="2">
      <t>セイカツ</t>
    </rPh>
    <rPh sb="2" eb="5">
      <t>ソウダンイン</t>
    </rPh>
    <rPh sb="5" eb="8">
      <t>ヨテイシャ</t>
    </rPh>
    <rPh sb="8" eb="11">
      <t>ケイレキショ</t>
    </rPh>
    <phoneticPr fontId="4"/>
  </si>
  <si>
    <t>勤務表</t>
    <rPh sb="0" eb="2">
      <t>キンム</t>
    </rPh>
    <rPh sb="2" eb="3">
      <t>ヒョウ</t>
    </rPh>
    <phoneticPr fontId="4"/>
  </si>
  <si>
    <t>参考様式</t>
    <rPh sb="0" eb="2">
      <t>サンコウ</t>
    </rPh>
    <rPh sb="2" eb="4">
      <t>ヨウシキ</t>
    </rPh>
    <phoneticPr fontId="4"/>
  </si>
  <si>
    <t>仮の勤務表をご作成ください。（転換月の分）</t>
    <rPh sb="0" eb="1">
      <t>カリ</t>
    </rPh>
    <rPh sb="2" eb="4">
      <t>キンム</t>
    </rPh>
    <rPh sb="4" eb="5">
      <t>ヒョウ</t>
    </rPh>
    <rPh sb="7" eb="9">
      <t>サクセイ</t>
    </rPh>
    <rPh sb="15" eb="17">
      <t>テンカン</t>
    </rPh>
    <rPh sb="17" eb="18">
      <t>ツキ</t>
    </rPh>
    <rPh sb="19" eb="20">
      <t>ブン</t>
    </rPh>
    <phoneticPr fontId="4"/>
  </si>
  <si>
    <t>転換後の収支見込み</t>
    <rPh sb="0" eb="2">
      <t>テンカン</t>
    </rPh>
    <rPh sb="2" eb="3">
      <t>ゴ</t>
    </rPh>
    <rPh sb="3" eb="4">
      <t>ジゴ</t>
    </rPh>
    <rPh sb="4" eb="6">
      <t>シュウシ</t>
    </rPh>
    <rPh sb="6" eb="8">
      <t>ミコ</t>
    </rPh>
    <phoneticPr fontId="4"/>
  </si>
  <si>
    <t>土地・建物の登記簿謄本</t>
    <rPh sb="0" eb="2">
      <t>トチ</t>
    </rPh>
    <rPh sb="3" eb="5">
      <t>タテモノ</t>
    </rPh>
    <rPh sb="6" eb="11">
      <t>トウキボトウホン</t>
    </rPh>
    <phoneticPr fontId="4"/>
  </si>
  <si>
    <t>－</t>
  </si>
  <si>
    <t>転換に係る資金計画</t>
    <rPh sb="0" eb="2">
      <t>テンカン</t>
    </rPh>
    <rPh sb="3" eb="4">
      <t>カカ</t>
    </rPh>
    <rPh sb="5" eb="7">
      <t>シキン</t>
    </rPh>
    <rPh sb="7" eb="9">
      <t>ケイカク</t>
    </rPh>
    <phoneticPr fontId="4"/>
  </si>
  <si>
    <t>法人預金の残高を挙証する資料として、以下のいずれかの提出をお願いします。</t>
    <rPh sb="0" eb="2">
      <t>ホウジン</t>
    </rPh>
    <rPh sb="2" eb="4">
      <t>ヨキン</t>
    </rPh>
    <rPh sb="5" eb="7">
      <t>ザンダカ</t>
    </rPh>
    <rPh sb="8" eb="10">
      <t>キョショウ</t>
    </rPh>
    <rPh sb="12" eb="14">
      <t>シリョウ</t>
    </rPh>
    <rPh sb="18" eb="20">
      <t>イカ</t>
    </rPh>
    <rPh sb="26" eb="28">
      <t>テイシュツ</t>
    </rPh>
    <rPh sb="30" eb="31">
      <t>ネガ</t>
    </rPh>
    <phoneticPr fontId="4"/>
  </si>
  <si>
    <t>残高証明</t>
    <rPh sb="0" eb="2">
      <t>ザンダカ</t>
    </rPh>
    <rPh sb="2" eb="4">
      <t>ショウメイ</t>
    </rPh>
    <phoneticPr fontId="4"/>
  </si>
  <si>
    <t>通帳の写し</t>
    <rPh sb="0" eb="2">
      <t>ツウチョウ</t>
    </rPh>
    <rPh sb="3" eb="4">
      <t>ウツ</t>
    </rPh>
    <phoneticPr fontId="4"/>
  </si>
  <si>
    <t>通帳表面及び預金残高記載頁の写しをお願いします。</t>
    <rPh sb="0" eb="2">
      <t>ツウチョウ</t>
    </rPh>
    <rPh sb="2" eb="3">
      <t>オモテ</t>
    </rPh>
    <rPh sb="3" eb="4">
      <t>メン</t>
    </rPh>
    <rPh sb="4" eb="5">
      <t>オヨ</t>
    </rPh>
    <rPh sb="6" eb="8">
      <t>ヨキン</t>
    </rPh>
    <rPh sb="8" eb="10">
      <t>ザンダカ</t>
    </rPh>
    <rPh sb="10" eb="12">
      <t>キサイ</t>
    </rPh>
    <rPh sb="12" eb="13">
      <t>ページ</t>
    </rPh>
    <rPh sb="14" eb="15">
      <t>ウツ</t>
    </rPh>
    <rPh sb="18" eb="19">
      <t>ネガ</t>
    </rPh>
    <phoneticPr fontId="4"/>
  </si>
  <si>
    <t>転換計画書１</t>
    <rPh sb="0" eb="2">
      <t>テンカン</t>
    </rPh>
    <rPh sb="2" eb="4">
      <t>ケイカク</t>
    </rPh>
    <rPh sb="4" eb="5">
      <t>ショ</t>
    </rPh>
    <phoneticPr fontId="4"/>
  </si>
  <si>
    <t>転換計画書２</t>
    <rPh sb="0" eb="2">
      <t>テンカン</t>
    </rPh>
    <rPh sb="2" eb="4">
      <t>ケイカク</t>
    </rPh>
    <rPh sb="4" eb="5">
      <t>ショ</t>
    </rPh>
    <phoneticPr fontId="4"/>
  </si>
  <si>
    <t>地域との連携の確保</t>
    <rPh sb="0" eb="2">
      <t>チイキ</t>
    </rPh>
    <rPh sb="4" eb="6">
      <t>レンケイ</t>
    </rPh>
    <rPh sb="7" eb="9">
      <t>カクホ</t>
    </rPh>
    <phoneticPr fontId="4"/>
  </si>
  <si>
    <t>地図等を添付し、位置関係等を明示してください。</t>
    <rPh sb="0" eb="2">
      <t>チズ</t>
    </rPh>
    <rPh sb="2" eb="3">
      <t>トウ</t>
    </rPh>
    <rPh sb="4" eb="6">
      <t>テンプ</t>
    </rPh>
    <rPh sb="8" eb="10">
      <t>イチ</t>
    </rPh>
    <rPh sb="10" eb="12">
      <t>カンケイ</t>
    </rPh>
    <rPh sb="12" eb="13">
      <t>トウ</t>
    </rPh>
    <rPh sb="14" eb="16">
      <t>メイジ</t>
    </rPh>
    <phoneticPr fontId="4"/>
  </si>
  <si>
    <t>既入居者への説明に使用した資料・チラシや、説明の結果・経過のわかる挙証資料をあわせてご提出ください。
また地域住民への説明に赴いた範囲を明示した地図等を添付してください。また、説明に使用したチラシ等があれば併せて添付ください。</t>
    <rPh sb="53" eb="55">
      <t>チイキ</t>
    </rPh>
    <rPh sb="55" eb="57">
      <t>ジュウミン</t>
    </rPh>
    <rPh sb="59" eb="61">
      <t>セツメイ</t>
    </rPh>
    <rPh sb="62" eb="63">
      <t>オモム</t>
    </rPh>
    <rPh sb="65" eb="67">
      <t>ハンイ</t>
    </rPh>
    <rPh sb="68" eb="70">
      <t>メイジ</t>
    </rPh>
    <rPh sb="72" eb="74">
      <t>チズ</t>
    </rPh>
    <rPh sb="74" eb="75">
      <t>トウ</t>
    </rPh>
    <rPh sb="76" eb="78">
      <t>テンプ</t>
    </rPh>
    <phoneticPr fontId="4"/>
  </si>
  <si>
    <t>転換までのスケジュール</t>
    <rPh sb="0" eb="2">
      <t>テンカン</t>
    </rPh>
    <phoneticPr fontId="4"/>
  </si>
  <si>
    <t>任意様式</t>
    <rPh sb="0" eb="2">
      <t>ニンイ</t>
    </rPh>
    <rPh sb="2" eb="4">
      <t>ヨウシキ</t>
    </rPh>
    <phoneticPr fontId="4"/>
  </si>
  <si>
    <t>転換工程、職員採用計画、指定申請等を含むスケジュールの作成をお願いします。</t>
    <rPh sb="0" eb="2">
      <t>テンカン</t>
    </rPh>
    <rPh sb="2" eb="4">
      <t>コウテイ</t>
    </rPh>
    <rPh sb="5" eb="7">
      <t>ショクイン</t>
    </rPh>
    <rPh sb="7" eb="9">
      <t>サイヨウ</t>
    </rPh>
    <rPh sb="9" eb="11">
      <t>ケイカク</t>
    </rPh>
    <rPh sb="12" eb="14">
      <t>シテイ</t>
    </rPh>
    <rPh sb="14" eb="16">
      <t>シンセイ</t>
    </rPh>
    <rPh sb="16" eb="17">
      <t>トウ</t>
    </rPh>
    <rPh sb="18" eb="19">
      <t>フク</t>
    </rPh>
    <rPh sb="27" eb="29">
      <t>サクセイ</t>
    </rPh>
    <rPh sb="31" eb="32">
      <t>ネガ</t>
    </rPh>
    <phoneticPr fontId="4"/>
  </si>
  <si>
    <t>任意様式</t>
  </si>
  <si>
    <t>改修する場合は、改修前・後の平面図ともに必要です。</t>
    <rPh sb="0" eb="2">
      <t>カイシュウ</t>
    </rPh>
    <rPh sb="4" eb="6">
      <t>バアイ</t>
    </rPh>
    <rPh sb="8" eb="10">
      <t>カイシュウ</t>
    </rPh>
    <rPh sb="10" eb="11">
      <t>マエ</t>
    </rPh>
    <rPh sb="12" eb="13">
      <t>アト</t>
    </rPh>
    <rPh sb="14" eb="17">
      <t>ヘイメンズ</t>
    </rPh>
    <rPh sb="20" eb="22">
      <t>ヒツヨウ</t>
    </rPh>
    <phoneticPr fontId="4"/>
  </si>
  <si>
    <t>居室等面積一覧</t>
  </si>
  <si>
    <t>特定施設として基準上必要な設備について全て記載してください。</t>
  </si>
  <si>
    <t>転換前施設の現況写真</t>
    <rPh sb="0" eb="2">
      <t>テンカン</t>
    </rPh>
    <rPh sb="2" eb="3">
      <t>マエ</t>
    </rPh>
    <rPh sb="3" eb="5">
      <t>シセツ</t>
    </rPh>
    <phoneticPr fontId="4"/>
  </si>
  <si>
    <t>転換前施設の外観及び特定施設入居者生活介護、有料老人ホーム、サービス付き高齢者向け住宅として基準上必要な設備がわかる写真の提出をしてください。また、写真に番号を付し、「18．施設の平面図」の撮影場所に同番号を付してください。（必要に応じて説明文の記載もお願いします。）</t>
    <rPh sb="0" eb="2">
      <t>テンカン</t>
    </rPh>
    <rPh sb="2" eb="3">
      <t>マエ</t>
    </rPh>
    <rPh sb="3" eb="5">
      <t>シセツ</t>
    </rPh>
    <rPh sb="87" eb="89">
      <t>シセツ</t>
    </rPh>
    <phoneticPr fontId="4"/>
  </si>
  <si>
    <t>【確認】</t>
    <rPh sb="1" eb="3">
      <t>カクニン</t>
    </rPh>
    <phoneticPr fontId="4"/>
  </si>
  <si>
    <t>：</t>
  </si>
  <si>
    <t>この提出書類一覧以外の書類の提出をお願いする場合があります。</t>
    <rPh sb="2" eb="4">
      <t>テイシュツ</t>
    </rPh>
    <rPh sb="4" eb="6">
      <t>ショルイ</t>
    </rPh>
    <rPh sb="6" eb="8">
      <t>イチラン</t>
    </rPh>
    <rPh sb="8" eb="10">
      <t>イガイ</t>
    </rPh>
    <rPh sb="11" eb="13">
      <t>ショルイ</t>
    </rPh>
    <rPh sb="14" eb="16">
      <t>テイシュツ</t>
    </rPh>
    <rPh sb="18" eb="19">
      <t>ネガ</t>
    </rPh>
    <rPh sb="22" eb="24">
      <t>バアイ</t>
    </rPh>
    <phoneticPr fontId="4"/>
  </si>
  <si>
    <t>転換協議書は、項番ごとにインデックスを付し、A4判のフラットファイル（バインダーやビニールファイルは不可）に綴じ、１部を提出してください。</t>
    <rPh sb="0" eb="2">
      <t>テンカン</t>
    </rPh>
    <rPh sb="2" eb="5">
      <t>キョウギショ</t>
    </rPh>
    <rPh sb="7" eb="8">
      <t>コウ</t>
    </rPh>
    <rPh sb="8" eb="9">
      <t>バン</t>
    </rPh>
    <rPh sb="19" eb="20">
      <t>フ</t>
    </rPh>
    <rPh sb="24" eb="25">
      <t>バン</t>
    </rPh>
    <rPh sb="50" eb="52">
      <t>フカ</t>
    </rPh>
    <rPh sb="54" eb="55">
      <t>ト</t>
    </rPh>
    <rPh sb="58" eb="59">
      <t>ブ</t>
    </rPh>
    <rPh sb="60" eb="62">
      <t>テイシュツ</t>
    </rPh>
    <phoneticPr fontId="4"/>
  </si>
  <si>
    <t>転換協議書の提出は郵送は不可とします、持参での提出をお願いします。</t>
    <rPh sb="0" eb="2">
      <t>テンカン</t>
    </rPh>
    <rPh sb="2" eb="4">
      <t>キョウギ</t>
    </rPh>
    <rPh sb="4" eb="5">
      <t>ショ</t>
    </rPh>
    <rPh sb="6" eb="8">
      <t>テイシュツ</t>
    </rPh>
    <rPh sb="9" eb="11">
      <t>ユウソウ</t>
    </rPh>
    <rPh sb="12" eb="14">
      <t>フカ</t>
    </rPh>
    <rPh sb="19" eb="21">
      <t>ジサン</t>
    </rPh>
    <rPh sb="23" eb="25">
      <t>テイシュツ</t>
    </rPh>
    <rPh sb="27" eb="28">
      <t>ネガ</t>
    </rPh>
    <phoneticPr fontId="4"/>
  </si>
  <si>
    <t>様式2</t>
    <rPh sb="0" eb="2">
      <t>ヨウシキ</t>
    </rPh>
    <phoneticPr fontId="4"/>
  </si>
  <si>
    <t>様式4</t>
    <rPh sb="0" eb="2">
      <t>ヨウシキ</t>
    </rPh>
    <phoneticPr fontId="4"/>
  </si>
  <si>
    <t>様式8</t>
    <rPh sb="0" eb="2">
      <t>ヨウシキ</t>
    </rPh>
    <phoneticPr fontId="4"/>
  </si>
  <si>
    <t>様式12</t>
    <rPh sb="0" eb="2">
      <t>ヨウシキ</t>
    </rPh>
    <phoneticPr fontId="4"/>
  </si>
  <si>
    <t>様式13</t>
    <rPh sb="0" eb="2">
      <t>ヨウシキ</t>
    </rPh>
    <phoneticPr fontId="4"/>
  </si>
  <si>
    <t>様式14</t>
    <rPh sb="0" eb="2">
      <t>ヨウシキ</t>
    </rPh>
    <phoneticPr fontId="4"/>
  </si>
  <si>
    <t>様式15</t>
    <rPh sb="0" eb="2">
      <t>ヨウシキ</t>
    </rPh>
    <phoneticPr fontId="4"/>
  </si>
  <si>
    <t>様式16</t>
    <rPh sb="0" eb="2">
      <t>ヨウシキ</t>
    </rPh>
    <phoneticPr fontId="4"/>
  </si>
  <si>
    <t>令和</t>
    <rPh sb="0" eb="2">
      <t>レイワ</t>
    </rPh>
    <phoneticPr fontId="4"/>
  </si>
  <si>
    <t>年</t>
    <rPh sb="0" eb="1">
      <t>ネン</t>
    </rPh>
    <phoneticPr fontId="4"/>
  </si>
  <si>
    <t>月</t>
    <rPh sb="0" eb="1">
      <t>ツキ</t>
    </rPh>
    <phoneticPr fontId="4"/>
  </si>
  <si>
    <t>日</t>
    <rPh sb="0" eb="1">
      <t>ニチ</t>
    </rPh>
    <phoneticPr fontId="4"/>
  </si>
  <si>
    <t>（宛先）</t>
    <rPh sb="1" eb="2">
      <t>ア</t>
    </rPh>
    <rPh sb="2" eb="3">
      <t>サキ</t>
    </rPh>
    <phoneticPr fontId="4"/>
  </si>
  <si>
    <t>名古屋市健康福祉局長</t>
    <rPh sb="0" eb="4">
      <t>ナゴヤシ</t>
    </rPh>
    <rPh sb="4" eb="6">
      <t>ケンコウ</t>
    </rPh>
    <rPh sb="6" eb="8">
      <t>フクシ</t>
    </rPh>
    <rPh sb="8" eb="10">
      <t>キョクチョウ</t>
    </rPh>
    <phoneticPr fontId="4"/>
  </si>
  <si>
    <t>〒</t>
    <phoneticPr fontId="4"/>
  </si>
  <si>
    <t>-</t>
    <phoneticPr fontId="4"/>
  </si>
  <si>
    <t>法人所在地</t>
    <rPh sb="0" eb="2">
      <t>ホウジン</t>
    </rPh>
    <rPh sb="2" eb="5">
      <t>ショザイチ</t>
    </rPh>
    <phoneticPr fontId="4"/>
  </si>
  <si>
    <t>法人名称</t>
    <rPh sb="0" eb="2">
      <t>ホウジン</t>
    </rPh>
    <rPh sb="2" eb="4">
      <t>メイショウ</t>
    </rPh>
    <phoneticPr fontId="4"/>
  </si>
  <si>
    <t>代表者職・氏名</t>
    <rPh sb="0" eb="3">
      <t>ダイヒョウシャ</t>
    </rPh>
    <rPh sb="3" eb="4">
      <t>ショク</t>
    </rPh>
    <rPh sb="5" eb="7">
      <t>シメイ</t>
    </rPh>
    <phoneticPr fontId="4"/>
  </si>
  <si>
    <t>特　定　施　設　入　居　者　生　活　介　護　転　換　協　議　書</t>
    <rPh sb="0" eb="1">
      <t>トク</t>
    </rPh>
    <rPh sb="2" eb="3">
      <t>テイ</t>
    </rPh>
    <rPh sb="4" eb="5">
      <t>シ</t>
    </rPh>
    <rPh sb="6" eb="7">
      <t>セツ</t>
    </rPh>
    <rPh sb="8" eb="9">
      <t>ニュウ</t>
    </rPh>
    <rPh sb="10" eb="11">
      <t>キョ</t>
    </rPh>
    <rPh sb="12" eb="13">
      <t>シャ</t>
    </rPh>
    <rPh sb="14" eb="15">
      <t>セイ</t>
    </rPh>
    <rPh sb="16" eb="17">
      <t>カツ</t>
    </rPh>
    <rPh sb="18" eb="19">
      <t>スケ</t>
    </rPh>
    <rPh sb="20" eb="21">
      <t>マモル</t>
    </rPh>
    <rPh sb="22" eb="23">
      <t>テン</t>
    </rPh>
    <rPh sb="24" eb="25">
      <t>カン</t>
    </rPh>
    <rPh sb="26" eb="27">
      <t>キョウ</t>
    </rPh>
    <rPh sb="28" eb="29">
      <t>ギ</t>
    </rPh>
    <rPh sb="30" eb="31">
      <t>ショ</t>
    </rPh>
    <phoneticPr fontId="4"/>
  </si>
  <si>
    <t>○</t>
    <phoneticPr fontId="4"/>
  </si>
  <si>
    <t>整備予定地</t>
    <rPh sb="0" eb="2">
      <t>セイビ</t>
    </rPh>
    <rPh sb="2" eb="5">
      <t>ヨテイチ</t>
    </rPh>
    <phoneticPr fontId="4"/>
  </si>
  <si>
    <t>：</t>
    <phoneticPr fontId="4"/>
  </si>
  <si>
    <t>名古屋市</t>
    <rPh sb="0" eb="4">
      <t>ナゴヤシ</t>
    </rPh>
    <phoneticPr fontId="4"/>
  </si>
  <si>
    <t>区</t>
    <rPh sb="0" eb="1">
      <t>ク</t>
    </rPh>
    <phoneticPr fontId="4"/>
  </si>
  <si>
    <t>施設概要</t>
    <rPh sb="0" eb="2">
      <t>シセツ</t>
    </rPh>
    <rPh sb="2" eb="4">
      <t>ガイヨウ</t>
    </rPh>
    <phoneticPr fontId="4"/>
  </si>
  <si>
    <t>施設名称</t>
    <rPh sb="0" eb="2">
      <t>シセツ</t>
    </rPh>
    <rPh sb="2" eb="4">
      <t>メイショウ</t>
    </rPh>
    <phoneticPr fontId="4"/>
  </si>
  <si>
    <t>（仮称）</t>
    <rPh sb="1" eb="3">
      <t>カショウ</t>
    </rPh>
    <phoneticPr fontId="4"/>
  </si>
  <si>
    <t>名</t>
    <rPh sb="0" eb="1">
      <t>メイ</t>
    </rPh>
    <phoneticPr fontId="4"/>
  </si>
  <si>
    <t>転換スケジュール：</t>
    <rPh sb="0" eb="2">
      <t>テンカン</t>
    </rPh>
    <phoneticPr fontId="4"/>
  </si>
  <si>
    <t>転換予定</t>
    <rPh sb="0" eb="2">
      <t>テンカン</t>
    </rPh>
    <rPh sb="2" eb="4">
      <t>ヨテイ</t>
    </rPh>
    <phoneticPr fontId="4"/>
  </si>
  <si>
    <t>併設予定事業所</t>
    <rPh sb="0" eb="2">
      <t>ヘイセツ</t>
    </rPh>
    <rPh sb="2" eb="4">
      <t>ヨテイ</t>
    </rPh>
    <rPh sb="4" eb="7">
      <t>ジギョウショ</t>
    </rPh>
    <phoneticPr fontId="4"/>
  </si>
  <si>
    <t>サービス種別</t>
    <rPh sb="4" eb="6">
      <t>シュベツ</t>
    </rPh>
    <phoneticPr fontId="4"/>
  </si>
  <si>
    <t>定員等</t>
    <rPh sb="0" eb="2">
      <t>テイイン</t>
    </rPh>
    <rPh sb="2" eb="3">
      <t>トウ</t>
    </rPh>
    <phoneticPr fontId="4"/>
  </si>
  <si>
    <t>法人担当者</t>
    <rPh sb="0" eb="2">
      <t>ホウジン</t>
    </rPh>
    <rPh sb="2" eb="5">
      <t>タントウシャ</t>
    </rPh>
    <phoneticPr fontId="4"/>
  </si>
  <si>
    <t>氏名</t>
    <rPh sb="0" eb="2">
      <t>シメイ</t>
    </rPh>
    <phoneticPr fontId="4"/>
  </si>
  <si>
    <t>電話</t>
    <rPh sb="0" eb="2">
      <t>デンワ</t>
    </rPh>
    <phoneticPr fontId="4"/>
  </si>
  <si>
    <t>FAX</t>
    <phoneticPr fontId="4"/>
  </si>
  <si>
    <t>e-mail</t>
    <phoneticPr fontId="4"/>
  </si>
  <si>
    <t>・</t>
    <phoneticPr fontId="4"/>
  </si>
  <si>
    <t>転換協議書は、A4判のフラットファイル（バインダーやビニールファイルは不可）に綴じ、１部を提出してください。</t>
    <rPh sb="0" eb="2">
      <t>テンカン</t>
    </rPh>
    <rPh sb="2" eb="5">
      <t>キョウギショ</t>
    </rPh>
    <rPh sb="9" eb="10">
      <t>バン</t>
    </rPh>
    <rPh sb="35" eb="37">
      <t>フカ</t>
    </rPh>
    <rPh sb="39" eb="40">
      <t>ト</t>
    </rPh>
    <rPh sb="43" eb="44">
      <t>ブ</t>
    </rPh>
    <rPh sb="45" eb="47">
      <t>テイシュツ</t>
    </rPh>
    <phoneticPr fontId="4"/>
  </si>
  <si>
    <t>提出書類には提出書類一覧の項番ごとにインデックスを付けてください。</t>
    <rPh sb="0" eb="2">
      <t>テイシュツ</t>
    </rPh>
    <rPh sb="2" eb="4">
      <t>ショルイ</t>
    </rPh>
    <rPh sb="6" eb="8">
      <t>テイシュツ</t>
    </rPh>
    <rPh sb="8" eb="10">
      <t>ショルイ</t>
    </rPh>
    <rPh sb="10" eb="12">
      <t>イチラン</t>
    </rPh>
    <rPh sb="13" eb="14">
      <t>コウ</t>
    </rPh>
    <rPh sb="14" eb="15">
      <t>バン</t>
    </rPh>
    <rPh sb="25" eb="26">
      <t>ツ</t>
    </rPh>
    <phoneticPr fontId="4"/>
  </si>
  <si>
    <t>※協議内容に不正や虚偽がある場合には転換協議自体を無効とします。また転換計画採択後に不正や虚偽が判明した場合には採択を無効とさせていただきます。</t>
    <rPh sb="1" eb="3">
      <t>キョウギ</t>
    </rPh>
    <rPh sb="3" eb="5">
      <t>ナイヨウ</t>
    </rPh>
    <rPh sb="6" eb="8">
      <t>フセイ</t>
    </rPh>
    <rPh sb="9" eb="11">
      <t>キョギ</t>
    </rPh>
    <rPh sb="14" eb="16">
      <t>バアイ</t>
    </rPh>
    <rPh sb="18" eb="20">
      <t>テンカン</t>
    </rPh>
    <rPh sb="20" eb="22">
      <t>キョウギ</t>
    </rPh>
    <rPh sb="22" eb="24">
      <t>ジタイ</t>
    </rPh>
    <rPh sb="25" eb="27">
      <t>ムコウ</t>
    </rPh>
    <rPh sb="34" eb="36">
      <t>テンカン</t>
    </rPh>
    <rPh sb="36" eb="38">
      <t>ケイカク</t>
    </rPh>
    <rPh sb="38" eb="40">
      <t>サイタク</t>
    </rPh>
    <rPh sb="40" eb="41">
      <t>ゴ</t>
    </rPh>
    <rPh sb="42" eb="44">
      <t>フセイ</t>
    </rPh>
    <rPh sb="45" eb="47">
      <t>キョギ</t>
    </rPh>
    <rPh sb="48" eb="50">
      <t>ハンメイ</t>
    </rPh>
    <rPh sb="52" eb="53">
      <t>バ</t>
    </rPh>
    <rPh sb="53" eb="54">
      <t>ゴウ</t>
    </rPh>
    <rPh sb="56" eb="58">
      <t>サイタク</t>
    </rPh>
    <rPh sb="59" eb="61">
      <t>ムコウ</t>
    </rPh>
    <phoneticPr fontId="4"/>
  </si>
  <si>
    <t>定員</t>
    <rPh sb="0" eb="2">
      <t>テイイン</t>
    </rPh>
    <phoneticPr fontId="4"/>
  </si>
  <si>
    <t>法　　人　　の　　概　　要</t>
    <rPh sb="0" eb="1">
      <t>ホウ</t>
    </rPh>
    <rPh sb="3" eb="4">
      <t>ジン</t>
    </rPh>
    <rPh sb="9" eb="10">
      <t>オオムネ</t>
    </rPh>
    <rPh sb="12" eb="13">
      <t>ヨウ</t>
    </rPh>
    <phoneticPr fontId="4"/>
  </si>
  <si>
    <t>法
人
申
請
者</t>
    <rPh sb="0" eb="1">
      <t>ホウ</t>
    </rPh>
    <rPh sb="2" eb="3">
      <t>ヒト</t>
    </rPh>
    <rPh sb="4" eb="5">
      <t>サル</t>
    </rPh>
    <rPh sb="6" eb="7">
      <t>ショウ</t>
    </rPh>
    <rPh sb="8" eb="9">
      <t>モノ</t>
    </rPh>
    <phoneticPr fontId="4"/>
  </si>
  <si>
    <t>フリガナ</t>
    <phoneticPr fontId="4"/>
  </si>
  <si>
    <t>名　　　称</t>
    <phoneticPr fontId="4"/>
  </si>
  <si>
    <t>主たる事務所の
所在地</t>
    <rPh sb="0" eb="1">
      <t>シュ</t>
    </rPh>
    <rPh sb="3" eb="5">
      <t>ジム</t>
    </rPh>
    <rPh sb="5" eb="6">
      <t>ショ</t>
    </rPh>
    <rPh sb="8" eb="11">
      <t>ショザイチ</t>
    </rPh>
    <phoneticPr fontId="4"/>
  </si>
  <si>
    <t>郵便番号</t>
    <phoneticPr fontId="4"/>
  </si>
  <si>
    <t>－</t>
    <phoneticPr fontId="4"/>
  </si>
  <si>
    <t>連　絡　先</t>
    <rPh sb="0" eb="1">
      <t>レン</t>
    </rPh>
    <rPh sb="2" eb="3">
      <t>ラク</t>
    </rPh>
    <rPh sb="4" eb="5">
      <t>サキ</t>
    </rPh>
    <phoneticPr fontId="4"/>
  </si>
  <si>
    <t>電話番号</t>
    <rPh sb="0" eb="2">
      <t>デンワ</t>
    </rPh>
    <rPh sb="2" eb="4">
      <t>バンゴウ</t>
    </rPh>
    <phoneticPr fontId="4"/>
  </si>
  <si>
    <t>FAX番号</t>
    <rPh sb="3" eb="5">
      <t>バンゴウ</t>
    </rPh>
    <phoneticPr fontId="4"/>
  </si>
  <si>
    <t>法人の種別</t>
    <rPh sb="0" eb="2">
      <t>ホウジン</t>
    </rPh>
    <rPh sb="3" eb="5">
      <t>シュベツ</t>
    </rPh>
    <phoneticPr fontId="4"/>
  </si>
  <si>
    <t>社会福祉法人</t>
    <rPh sb="0" eb="2">
      <t>シャカイ</t>
    </rPh>
    <rPh sb="2" eb="4">
      <t>フクシ</t>
    </rPh>
    <rPh sb="4" eb="6">
      <t>ホウジン</t>
    </rPh>
    <phoneticPr fontId="4"/>
  </si>
  <si>
    <t>医療法人</t>
    <rPh sb="0" eb="2">
      <t>イリョウ</t>
    </rPh>
    <rPh sb="2" eb="4">
      <t>ホウジン</t>
    </rPh>
    <phoneticPr fontId="4"/>
  </si>
  <si>
    <t>NPO法人</t>
    <rPh sb="3" eb="5">
      <t>ホウジン</t>
    </rPh>
    <phoneticPr fontId="4"/>
  </si>
  <si>
    <t>代表者</t>
    <phoneticPr fontId="4"/>
  </si>
  <si>
    <t>職・氏名等</t>
    <rPh sb="0" eb="1">
      <t>ショク</t>
    </rPh>
    <rPh sb="2" eb="4">
      <t>シメイ</t>
    </rPh>
    <rPh sb="4" eb="5">
      <t>トウ</t>
    </rPh>
    <phoneticPr fontId="4"/>
  </si>
  <si>
    <t>職名</t>
    <rPh sb="0" eb="2">
      <t>ショクメイ</t>
    </rPh>
    <phoneticPr fontId="4"/>
  </si>
  <si>
    <t>生年
月日</t>
    <rPh sb="0" eb="2">
      <t>セイネン</t>
    </rPh>
    <rPh sb="3" eb="5">
      <t>ガッピ</t>
    </rPh>
    <phoneticPr fontId="4"/>
  </si>
  <si>
    <t>住　　所</t>
    <rPh sb="0" eb="1">
      <t>ジュウ</t>
    </rPh>
    <rPh sb="3" eb="4">
      <t>ショ</t>
    </rPh>
    <phoneticPr fontId="4"/>
  </si>
  <si>
    <t>（郵便番号　　　　　　－　　　　　　　　　）</t>
    <rPh sb="1" eb="5">
      <t>ユウビンバンゴウ</t>
    </rPh>
    <phoneticPr fontId="4"/>
  </si>
  <si>
    <t>法人の主な
事業内容</t>
    <rPh sb="0" eb="2">
      <t>ホウジン</t>
    </rPh>
    <rPh sb="3" eb="4">
      <t>オモ</t>
    </rPh>
    <rPh sb="6" eb="8">
      <t>ジギョウ</t>
    </rPh>
    <rPh sb="8" eb="10">
      <t>ナイヨウ</t>
    </rPh>
    <phoneticPr fontId="4"/>
  </si>
  <si>
    <t>応募資格</t>
    <rPh sb="0" eb="2">
      <t>オウボ</t>
    </rPh>
    <rPh sb="2" eb="4">
      <t>シカク</t>
    </rPh>
    <phoneticPr fontId="4"/>
  </si>
  <si>
    <t>はい</t>
    <phoneticPr fontId="4"/>
  </si>
  <si>
    <t>いいえ</t>
    <phoneticPr fontId="4"/>
  </si>
  <si>
    <t>指定年月日</t>
    <rPh sb="0" eb="2">
      <t>シテイ</t>
    </rPh>
    <rPh sb="2" eb="5">
      <t>ネンガッピ</t>
    </rPh>
    <phoneticPr fontId="4"/>
  </si>
  <si>
    <t>事業所名称</t>
    <rPh sb="0" eb="3">
      <t>ジギョウショ</t>
    </rPh>
    <rPh sb="3" eb="5">
      <t>メイショウ</t>
    </rPh>
    <phoneticPr fontId="4"/>
  </si>
  <si>
    <t>事業所所在地</t>
    <rPh sb="0" eb="3">
      <t>ジギョウショ</t>
    </rPh>
    <rPh sb="3" eb="6">
      <t>ショザイチ</t>
    </rPh>
    <phoneticPr fontId="4"/>
  </si>
  <si>
    <r>
      <t xml:space="preserve">施設・居住系
</t>
    </r>
    <r>
      <rPr>
        <sz val="8"/>
        <rFont val="ＭＳ Ｐゴシック"/>
        <family val="3"/>
        <charset val="128"/>
      </rPr>
      <t>特　　養
老　　健
特　　定　　
グループホーム等</t>
    </r>
    <rPh sb="0" eb="2">
      <t>シセツ</t>
    </rPh>
    <rPh sb="3" eb="5">
      <t>キョジュウ</t>
    </rPh>
    <rPh sb="5" eb="6">
      <t>ケイ</t>
    </rPh>
    <rPh sb="8" eb="9">
      <t>トク</t>
    </rPh>
    <rPh sb="11" eb="12">
      <t>マモル</t>
    </rPh>
    <rPh sb="13" eb="14">
      <t>ロウ</t>
    </rPh>
    <rPh sb="16" eb="17">
      <t>ケン</t>
    </rPh>
    <rPh sb="18" eb="19">
      <t>トク</t>
    </rPh>
    <rPh sb="21" eb="22">
      <t>テイ</t>
    </rPh>
    <rPh sb="32" eb="33">
      <t>トウ</t>
    </rPh>
    <phoneticPr fontId="4"/>
  </si>
  <si>
    <r>
      <t xml:space="preserve">通所系
</t>
    </r>
    <r>
      <rPr>
        <sz val="8"/>
        <rFont val="ＭＳ Ｐゴシック"/>
        <family val="3"/>
        <charset val="128"/>
      </rPr>
      <t>デイサービス
通所リハビリ
小規模多機能　等</t>
    </r>
    <rPh sb="0" eb="2">
      <t>ツウショ</t>
    </rPh>
    <rPh sb="2" eb="3">
      <t>ケイ</t>
    </rPh>
    <rPh sb="12" eb="14">
      <t>ツウショ</t>
    </rPh>
    <rPh sb="19" eb="22">
      <t>ショウキボ</t>
    </rPh>
    <rPh sb="22" eb="25">
      <t>タキノウ</t>
    </rPh>
    <rPh sb="26" eb="27">
      <t>トウ</t>
    </rPh>
    <phoneticPr fontId="4"/>
  </si>
  <si>
    <r>
      <t xml:space="preserve">訪問系
</t>
    </r>
    <r>
      <rPr>
        <sz val="8"/>
        <rFont val="ＭＳ Ｐゴシック"/>
        <family val="3"/>
        <charset val="128"/>
      </rPr>
      <t>訪問介護
訪問入浴
　　　訪問看護　等</t>
    </r>
    <rPh sb="0" eb="2">
      <t>ホウモン</t>
    </rPh>
    <rPh sb="2" eb="3">
      <t>ケイ</t>
    </rPh>
    <rPh sb="5" eb="7">
      <t>ホウモン</t>
    </rPh>
    <rPh sb="7" eb="9">
      <t>カイゴ</t>
    </rPh>
    <rPh sb="10" eb="12">
      <t>ホウモン</t>
    </rPh>
    <rPh sb="12" eb="14">
      <t>ニュウヨク</t>
    </rPh>
    <rPh sb="18" eb="20">
      <t>ホウモン</t>
    </rPh>
    <rPh sb="20" eb="22">
      <t>カンゴ</t>
    </rPh>
    <rPh sb="23" eb="24">
      <t>トウ</t>
    </rPh>
    <phoneticPr fontId="4"/>
  </si>
  <si>
    <t>居宅介護支援</t>
    <rPh sb="0" eb="2">
      <t>キョタク</t>
    </rPh>
    <rPh sb="2" eb="4">
      <t>カイゴ</t>
    </rPh>
    <rPh sb="4" eb="6">
      <t>シエン</t>
    </rPh>
    <phoneticPr fontId="4"/>
  </si>
  <si>
    <t>過去3年以内に廃止した事業所</t>
    <rPh sb="0" eb="2">
      <t>カコ</t>
    </rPh>
    <rPh sb="3" eb="4">
      <t>ネン</t>
    </rPh>
    <rPh sb="4" eb="6">
      <t>イナイ</t>
    </rPh>
    <rPh sb="7" eb="9">
      <t>ハイシ</t>
    </rPh>
    <rPh sb="11" eb="14">
      <t>ジギョウショ</t>
    </rPh>
    <phoneticPr fontId="4"/>
  </si>
  <si>
    <t>他（　　　　　　　　）</t>
    <rPh sb="0" eb="1">
      <t>タ</t>
    </rPh>
    <phoneticPr fontId="4"/>
  </si>
  <si>
    <t>氏名</t>
    <rPh sb="0" eb="2">
      <t>シメイ</t>
    </rPh>
    <phoneticPr fontId="3"/>
  </si>
  <si>
    <t>法人が運営する市内介護付有料老人ホームの稼働状況</t>
    <rPh sb="0" eb="2">
      <t>ホウジン</t>
    </rPh>
    <rPh sb="3" eb="5">
      <t>ウンエイ</t>
    </rPh>
    <rPh sb="7" eb="9">
      <t>シナイ</t>
    </rPh>
    <rPh sb="9" eb="11">
      <t>カイゴ</t>
    </rPh>
    <rPh sb="11" eb="12">
      <t>ツ</t>
    </rPh>
    <rPh sb="12" eb="14">
      <t>ユウリョウ</t>
    </rPh>
    <rPh sb="14" eb="16">
      <t>ロウジン</t>
    </rPh>
    <rPh sb="20" eb="22">
      <t>カドウ</t>
    </rPh>
    <rPh sb="22" eb="24">
      <t>ジョウキョウ</t>
    </rPh>
    <phoneticPr fontId="4"/>
  </si>
  <si>
    <t>利用延日数</t>
    <rPh sb="0" eb="2">
      <t>リヨウ</t>
    </rPh>
    <rPh sb="2" eb="3">
      <t>ノベ</t>
    </rPh>
    <rPh sb="3" eb="5">
      <t>ニッスウ</t>
    </rPh>
    <phoneticPr fontId="4"/>
  </si>
  <si>
    <t>施設名</t>
    <rPh sb="0" eb="2">
      <t>シセツ</t>
    </rPh>
    <rPh sb="2" eb="3">
      <t>メイ</t>
    </rPh>
    <phoneticPr fontId="4"/>
  </si>
  <si>
    <t>合計</t>
    <rPh sb="0" eb="2">
      <t>ゴウケイ</t>
    </rPh>
    <phoneticPr fontId="4"/>
  </si>
  <si>
    <t>稼働率</t>
    <rPh sb="0" eb="2">
      <t>カドウ</t>
    </rPh>
    <rPh sb="2" eb="3">
      <t>リツ</t>
    </rPh>
    <phoneticPr fontId="4"/>
  </si>
  <si>
    <t>施設ごとで①、②を比べて高い方の稼働率</t>
    <rPh sb="0" eb="2">
      <t>シセツ</t>
    </rPh>
    <rPh sb="9" eb="10">
      <t>クラ</t>
    </rPh>
    <rPh sb="12" eb="13">
      <t>タカ</t>
    </rPh>
    <rPh sb="14" eb="15">
      <t>ホウ</t>
    </rPh>
    <rPh sb="16" eb="18">
      <t>カドウ</t>
    </rPh>
    <rPh sb="18" eb="19">
      <t>リツ</t>
    </rPh>
    <phoneticPr fontId="4"/>
  </si>
  <si>
    <t>入居者数</t>
    <rPh sb="0" eb="3">
      <t>ニュウキョシャ</t>
    </rPh>
    <rPh sb="3" eb="4">
      <t>スウ</t>
    </rPh>
    <phoneticPr fontId="4"/>
  </si>
  <si>
    <t>平均</t>
    <rPh sb="0" eb="2">
      <t>ヘイキン</t>
    </rPh>
    <phoneticPr fontId="4"/>
  </si>
  <si>
    <t>（提出先）</t>
    <rPh sb="1" eb="3">
      <t>テイシュツ</t>
    </rPh>
    <rPh sb="3" eb="4">
      <t>サキ</t>
    </rPh>
    <phoneticPr fontId="4"/>
  </si>
  <si>
    <t>介護保険法第７０条第２項各号の規定に該当しない旨の誓約書</t>
    <phoneticPr fontId="4"/>
  </si>
  <si>
    <t>（申請者）</t>
    <rPh sb="1" eb="4">
      <t>シンセイシャ</t>
    </rPh>
    <phoneticPr fontId="4"/>
  </si>
  <si>
    <t>転換協議をするにあたり、申請者が下記のいずれにも該当しない者であることを誓約します。</t>
    <rPh sb="0" eb="2">
      <t>テンカン</t>
    </rPh>
    <rPh sb="2" eb="4">
      <t>キョウギ</t>
    </rPh>
    <rPh sb="12" eb="14">
      <t>シンセイ</t>
    </rPh>
    <rPh sb="14" eb="15">
      <t>シャ</t>
    </rPh>
    <rPh sb="16" eb="18">
      <t>カキ</t>
    </rPh>
    <rPh sb="24" eb="26">
      <t>ガイトウ</t>
    </rPh>
    <rPh sb="29" eb="30">
      <t>モノ</t>
    </rPh>
    <rPh sb="36" eb="38">
      <t>セイヤク</t>
    </rPh>
    <phoneticPr fontId="4"/>
  </si>
  <si>
    <t>また、その役員等が第四号から第五号の三、第六号の二又は第七号から第九号までに該当しないことを合わせて誓約します。</t>
  </si>
  <si>
    <t>【介護保険法第７０条第2項（抄）】</t>
    <rPh sb="14" eb="15">
      <t>ショウ</t>
    </rPh>
    <phoneticPr fontId="4"/>
  </si>
  <si>
    <t>一</t>
    <rPh sb="0" eb="1">
      <t>１</t>
    </rPh>
    <phoneticPr fontId="4"/>
  </si>
  <si>
    <t>　申請者が都道府県の条例で定める者でないとき。</t>
    <phoneticPr fontId="4"/>
  </si>
  <si>
    <t>二</t>
    <rPh sb="0" eb="1">
      <t>２</t>
    </rPh>
    <phoneticPr fontId="4"/>
  </si>
  <si>
    <t>(略）</t>
    <phoneticPr fontId="4"/>
  </si>
  <si>
    <t>三</t>
    <rPh sb="0" eb="1">
      <t>３</t>
    </rPh>
    <phoneticPr fontId="4"/>
  </si>
  <si>
    <t>四</t>
    <rPh sb="0" eb="1">
      <t>ヨン</t>
    </rPh>
    <phoneticPr fontId="4"/>
  </si>
  <si>
    <t>　申請者が、禁錮以上の刑に処せられ、その執行を終わり、又は執行を受けることがなくなるまでの者であるとき。</t>
    <phoneticPr fontId="4"/>
  </si>
  <si>
    <t>五</t>
    <rPh sb="0" eb="1">
      <t>ゴ</t>
    </rPh>
    <phoneticPr fontId="4"/>
  </si>
  <si>
    <t>　申請者が、この法律その他国民の保健医療若しくは福祉に関する法律で政令で定めるものの規定により罰金の刑に処せられ、その執行を終わり、又は執行を受けることがなくなるまでの者であるとき。</t>
    <phoneticPr fontId="4"/>
  </si>
  <si>
    <t>の二　申請者が、労働に関する法律の規定であって政令で定めるものにより罰金の刑に処せられ、その執行を終わり、又は執行を受けることがなくなるまでの者であるとき。</t>
    <phoneticPr fontId="4"/>
  </si>
  <si>
    <t>の三　申請者が、社会保険各法又は労働保険の保険料の徴収等に関する法律（昭和四十四年法律第八十四号）の定めるところにより納付義務を負う保険料、負担金又は掛金（地方税法の規定による国民健康保険税を含む。以下この号、第七十八条の二第四項第五号の三、第九十四条第三項第五号の三、第百十五条の二第二項第五号の三、第百十五条の十二第二項第五号の三及び第二百三条第二項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第七十八条の二第四項第五号の三、第九十四条第三項第五号の三、第百十五条の二第二項第五号の三及び第百十五条の十二第二項第五号の三において同じ。）を引き続き滞納している者であるとき。</t>
    <phoneticPr fontId="4"/>
  </si>
  <si>
    <t>六</t>
    <rPh sb="0" eb="1">
      <t>ロク</t>
    </rPh>
    <phoneticPr fontId="4"/>
  </si>
  <si>
    <t>　申請者（特定施設入居者生活介護に係る指定の申請者を除く。）が、第七十七条第一項又は第百十五条の三十五第六項の規定により指定（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第五節及び第二百三条第二項において同じ。）又はその事業所を管理する者その他の政令で定める使用人（以下「役員等」という。）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</si>
  <si>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の二　申請者（特定施設入居者生活介護に係る指定の申請者に限る。）が、第七十七条第一項又は第百十五条の三十五第六項の規定により指定（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</si>
  <si>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の三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以下この章において同じ。）が、第七十七条第一項又は第百十五条の三十五第六項の規定により指定を取り消され、その取消しの日から起算して五年を経過していない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</si>
  <si>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七</t>
    <rPh sb="0" eb="1">
      <t>ナナ</t>
    </rPh>
    <phoneticPr fontId="4"/>
  </si>
  <si>
    <t>　申請者が、第七十七条第一項又は第百十五条の三十五第六項の規定による指定の取消しの処分に係る行政手続法第十五条 の規定による通知があった日から当該処分をする日又は処分をしないことを決定する日までの間に第七十五条第二項の規定による事業の廃止の届出をした者（当該事業の廃止について相当の理由がある者を除く。）で、当該届出の日から起算して五年を経過しないものであるとき。</t>
    <phoneticPr fontId="4"/>
  </si>
  <si>
    <t>の二　申請者が、第七十六条第一項の規定による検査が行われた日から聴聞決定予定日（当該検査の結果に基づき第七十七条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七十五条第二項の規定による事業の廃止の届出をした者（当該事業の廃止について相当の理由がある者を除く。）で、当該届出の日から起算して五年を経過しないものであるとき。</t>
    <phoneticPr fontId="4"/>
  </si>
  <si>
    <t>八</t>
    <rPh sb="0" eb="1">
      <t>ハチ</t>
    </rPh>
    <phoneticPr fontId="4"/>
  </si>
  <si>
    <t>　第七号に規定する期間内に第七十五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4"/>
  </si>
  <si>
    <t>九</t>
    <rPh sb="0" eb="1">
      <t>９</t>
    </rPh>
    <phoneticPr fontId="4"/>
  </si>
  <si>
    <t>　申請者が、指定の申請前五年以内に居宅サービス等に関し不正又は著しく不当な行為をした者であるとき。</t>
    <phoneticPr fontId="4"/>
  </si>
  <si>
    <t>十</t>
    <rPh sb="0" eb="1">
      <t>ジュウ</t>
    </rPh>
    <phoneticPr fontId="4"/>
  </si>
  <si>
    <t>　申請者（特定施設入居者生活介護に係る指定の申請者を除く。）が、法人で、その役員等のうちに第四号から第六号まで又は第七号から前号までのいずれかに該当する者のあるものであるとき。</t>
    <phoneticPr fontId="4"/>
  </si>
  <si>
    <t>の二　申請者（特定施設入居者生活介護に係る指定の申請者に限る。）が、法人で、その役員等のうちに第四号から第五号の三まで、第六号の二又は第七号から第九号までのいずれかに該当する者のあるものであるとき。</t>
    <phoneticPr fontId="4"/>
  </si>
  <si>
    <t>一　申請者（特定施設入居者生活介護に係る指定の申請者を除く。）が、法人でない事業所で、その管理者が第四号から第六号まで又は第七号から第九号までのいずれかに該当する者であるとき。</t>
    <phoneticPr fontId="4"/>
  </si>
  <si>
    <t>二　申請者（特定施設入居者生活介護に係る指定の申請者に限る。）が、法人でない事業所で、その管理者が第四号から第五号の三まで、第六号の二又は第七号から第九号までのいずれかに該当する者であるとき。</t>
    <phoneticPr fontId="4"/>
  </si>
  <si>
    <t>役　　　員　　　名　　　簿</t>
    <phoneticPr fontId="4"/>
  </si>
  <si>
    <t>（　　ﾌ　　ﾘ　　ｶﾞ　　ﾅ　　）</t>
    <phoneticPr fontId="4"/>
  </si>
  <si>
    <t>生年月日</t>
    <rPh sb="0" eb="2">
      <t>セイネン</t>
    </rPh>
    <rPh sb="2" eb="4">
      <t>ガッピ</t>
    </rPh>
    <phoneticPr fontId="4"/>
  </si>
  <si>
    <t>現　　　　住　　　　所</t>
    <phoneticPr fontId="4"/>
  </si>
  <si>
    <t>氏　　　　　　　　　名</t>
    <phoneticPr fontId="4"/>
  </si>
  <si>
    <t>役職</t>
    <rPh sb="0" eb="2">
      <t>ヤクショク</t>
    </rPh>
    <phoneticPr fontId="4"/>
  </si>
  <si>
    <t>（〒</t>
    <phoneticPr fontId="4"/>
  </si>
  <si>
    <t>‐</t>
    <phoneticPr fontId="4"/>
  </si>
  <si>
    <t>）</t>
    <phoneticPr fontId="4"/>
  </si>
  <si>
    <t>【備考】</t>
    <phoneticPr fontId="4"/>
  </si>
  <si>
    <r>
      <t>　当該法人の役員（業務を執行する社員、取締役、執行役又はこれらに準ずる者をいい、相談役、顧問その他いかなる名称を有する者であるかを問わず、法人に対し業務を執行する社員、取締役、執行役又　はこれらに準ずる者と同等の支配力を有するものと認められる者を含む。）及び</t>
    </r>
    <r>
      <rPr>
        <b/>
        <u/>
        <sz val="9"/>
        <color indexed="8"/>
        <rFont val="ＭＳ Ｐゴシック"/>
        <family val="3"/>
        <charset val="128"/>
      </rPr>
      <t>事業所の管理者に就任予定する者</t>
    </r>
    <r>
      <rPr>
        <sz val="9"/>
        <color indexed="8"/>
        <rFont val="ＭＳ Ｐゴシック"/>
        <family val="3"/>
        <charset val="128"/>
      </rPr>
      <t>について記入してください。</t>
    </r>
    <rPh sb="135" eb="136">
      <t>シャ</t>
    </rPh>
    <rPh sb="137" eb="139">
      <t>シュウニン</t>
    </rPh>
    <rPh sb="139" eb="141">
      <t>ヨテイ</t>
    </rPh>
    <phoneticPr fontId="4"/>
  </si>
  <si>
    <t>転換前施設の概要</t>
    <rPh sb="0" eb="2">
      <t>テンカン</t>
    </rPh>
    <rPh sb="2" eb="3">
      <t>マエ</t>
    </rPh>
    <rPh sb="3" eb="5">
      <t>シセツ</t>
    </rPh>
    <rPh sb="6" eb="8">
      <t>ガイヨウ</t>
    </rPh>
    <phoneticPr fontId="4"/>
  </si>
  <si>
    <t>施設所在地</t>
    <rPh sb="0" eb="2">
      <t>シセツ</t>
    </rPh>
    <rPh sb="2" eb="5">
      <t>ショザイチ</t>
    </rPh>
    <phoneticPr fontId="4"/>
  </si>
  <si>
    <t>施設定員</t>
    <rPh sb="0" eb="2">
      <t>シセツ</t>
    </rPh>
    <rPh sb="2" eb="4">
      <t>テイイン</t>
    </rPh>
    <phoneticPr fontId="4"/>
  </si>
  <si>
    <t>事業開始年月日</t>
    <rPh sb="0" eb="2">
      <t>ジギョウ</t>
    </rPh>
    <rPh sb="2" eb="4">
      <t>カイシ</t>
    </rPh>
    <rPh sb="4" eb="7">
      <t>ネンガッピ</t>
    </rPh>
    <phoneticPr fontId="4"/>
  </si>
  <si>
    <t>施設種別</t>
    <rPh sb="0" eb="2">
      <t>シセツ</t>
    </rPh>
    <rPh sb="2" eb="4">
      <t>シュベツ</t>
    </rPh>
    <phoneticPr fontId="4"/>
  </si>
  <si>
    <t>住宅型有料老人ホーム</t>
    <phoneticPr fontId="4"/>
  </si>
  <si>
    <t>サービス付き高齢者向け住宅</t>
    <phoneticPr fontId="4"/>
  </si>
  <si>
    <t>老人福祉法第29条第1項に基づく届出年月日
または、高齢者の居住の安定確保に関する法律第7条第1項に基づく登録年月日</t>
    <rPh sb="0" eb="2">
      <t>ロウジン</t>
    </rPh>
    <rPh sb="2" eb="4">
      <t>フクシ</t>
    </rPh>
    <rPh sb="4" eb="5">
      <t>ホウ</t>
    </rPh>
    <rPh sb="5" eb="6">
      <t>ダイ</t>
    </rPh>
    <rPh sb="8" eb="9">
      <t>ジョウ</t>
    </rPh>
    <rPh sb="9" eb="10">
      <t>ダイ</t>
    </rPh>
    <rPh sb="11" eb="12">
      <t>コウ</t>
    </rPh>
    <rPh sb="13" eb="14">
      <t>モト</t>
    </rPh>
    <rPh sb="16" eb="18">
      <t>トドケデ</t>
    </rPh>
    <rPh sb="18" eb="21">
      <t>ネンガッピ</t>
    </rPh>
    <rPh sb="26" eb="29">
      <t>コウレイシャ</t>
    </rPh>
    <rPh sb="30" eb="32">
      <t>キョジュウ</t>
    </rPh>
    <rPh sb="33" eb="35">
      <t>アンテイ</t>
    </rPh>
    <rPh sb="35" eb="37">
      <t>カクホ</t>
    </rPh>
    <rPh sb="38" eb="39">
      <t>カン</t>
    </rPh>
    <rPh sb="41" eb="43">
      <t>ホウリツ</t>
    </rPh>
    <rPh sb="43" eb="44">
      <t>ダイ</t>
    </rPh>
    <rPh sb="45" eb="46">
      <t>ジョウ</t>
    </rPh>
    <rPh sb="46" eb="47">
      <t>ダイ</t>
    </rPh>
    <rPh sb="48" eb="49">
      <t>コウ</t>
    </rPh>
    <rPh sb="50" eb="51">
      <t>モト</t>
    </rPh>
    <rPh sb="53" eb="55">
      <t>トウロク</t>
    </rPh>
    <rPh sb="55" eb="58">
      <t>ネンガッピ</t>
    </rPh>
    <phoneticPr fontId="4"/>
  </si>
  <si>
    <t>自立</t>
    <rPh sb="0" eb="2">
      <t>ジリツ</t>
    </rPh>
    <phoneticPr fontId="4"/>
  </si>
  <si>
    <t>要支援１</t>
    <rPh sb="0" eb="3">
      <t>ヨウシエン</t>
    </rPh>
    <phoneticPr fontId="4"/>
  </si>
  <si>
    <t>要支援２</t>
    <rPh sb="0" eb="3">
      <t>ヨウシエン</t>
    </rPh>
    <phoneticPr fontId="4"/>
  </si>
  <si>
    <t>要介護１</t>
    <rPh sb="0" eb="3">
      <t>ヨウカイゴ</t>
    </rPh>
    <phoneticPr fontId="4"/>
  </si>
  <si>
    <t>要介護２</t>
    <rPh sb="0" eb="3">
      <t>ヨウカイゴ</t>
    </rPh>
    <phoneticPr fontId="4"/>
  </si>
  <si>
    <t>要介護３</t>
    <rPh sb="0" eb="3">
      <t>ヨウカイゴ</t>
    </rPh>
    <phoneticPr fontId="4"/>
  </si>
  <si>
    <t>要介護４</t>
    <rPh sb="0" eb="3">
      <t>ヨウカイゴ</t>
    </rPh>
    <phoneticPr fontId="4"/>
  </si>
  <si>
    <t>要介護５</t>
    <rPh sb="0" eb="3">
      <t>ヨウカイゴ</t>
    </rPh>
    <phoneticPr fontId="4"/>
  </si>
  <si>
    <t>点数</t>
    <rPh sb="0" eb="2">
      <t>テンスウ</t>
    </rPh>
    <phoneticPr fontId="4"/>
  </si>
  <si>
    <t>利用料金（転換協議書提出時点）</t>
    <rPh sb="0" eb="2">
      <t>リヨウ</t>
    </rPh>
    <rPh sb="2" eb="4">
      <t>リョウキン</t>
    </rPh>
    <rPh sb="5" eb="7">
      <t>テンカン</t>
    </rPh>
    <rPh sb="7" eb="9">
      <t>キョウギ</t>
    </rPh>
    <rPh sb="9" eb="10">
      <t>ショ</t>
    </rPh>
    <rPh sb="10" eb="12">
      <t>テイシュツ</t>
    </rPh>
    <rPh sb="12" eb="14">
      <t>ジテン</t>
    </rPh>
    <phoneticPr fontId="4"/>
  </si>
  <si>
    <t>家賃</t>
    <rPh sb="0" eb="2">
      <t>ヤチン</t>
    </rPh>
    <phoneticPr fontId="4"/>
  </si>
  <si>
    <t>管理費</t>
    <rPh sb="0" eb="3">
      <t>カンリヒ</t>
    </rPh>
    <phoneticPr fontId="4"/>
  </si>
  <si>
    <t>光熱水費</t>
    <rPh sb="0" eb="4">
      <t>コウネツスイヒ</t>
    </rPh>
    <phoneticPr fontId="4"/>
  </si>
  <si>
    <t>食費</t>
    <rPh sb="0" eb="2">
      <t>ショクヒ</t>
    </rPh>
    <phoneticPr fontId="4"/>
  </si>
  <si>
    <t>その他</t>
    <rPh sb="2" eb="3">
      <t>タ</t>
    </rPh>
    <phoneticPr fontId="4"/>
  </si>
  <si>
    <t>入居時費用</t>
    <rPh sb="0" eb="2">
      <t>ニュウキョ</t>
    </rPh>
    <rPh sb="2" eb="3">
      <t>ジ</t>
    </rPh>
    <rPh sb="3" eb="5">
      <t>ヒヨウ</t>
    </rPh>
    <phoneticPr fontId="4"/>
  </si>
  <si>
    <t>前払金
敷金
入居一時金　等</t>
    <rPh sb="0" eb="3">
      <t>マエバライキン</t>
    </rPh>
    <rPh sb="4" eb="6">
      <t>シキキン</t>
    </rPh>
    <rPh sb="7" eb="9">
      <t>ニュウキョ</t>
    </rPh>
    <rPh sb="9" eb="12">
      <t>イチジキン</t>
    </rPh>
    <rPh sb="13" eb="14">
      <t>トウ</t>
    </rPh>
    <phoneticPr fontId="4"/>
  </si>
  <si>
    <t>※消費税を除いた金額を記載してください。また、消費税が課税される利用料金については、</t>
    <rPh sb="1" eb="4">
      <t>ショウヒゼイ</t>
    </rPh>
    <rPh sb="5" eb="6">
      <t>ノゾ</t>
    </rPh>
    <rPh sb="8" eb="10">
      <t>キンガク</t>
    </rPh>
    <rPh sb="11" eb="13">
      <t>キサイ</t>
    </rPh>
    <rPh sb="23" eb="26">
      <t>ショウヒゼイ</t>
    </rPh>
    <rPh sb="27" eb="29">
      <t>カゼイ</t>
    </rPh>
    <rPh sb="32" eb="34">
      <t>リヨウ</t>
    </rPh>
    <rPh sb="34" eb="36">
      <t>リョウキン</t>
    </rPh>
    <phoneticPr fontId="4"/>
  </si>
  <si>
    <t>　　別途（　　）書きで消費税込額を記載してください。例：食費20,000円（21,600円）</t>
    <rPh sb="2" eb="4">
      <t>ベット</t>
    </rPh>
    <rPh sb="14" eb="15">
      <t>コ</t>
    </rPh>
    <rPh sb="17" eb="19">
      <t>キサイ</t>
    </rPh>
    <rPh sb="26" eb="27">
      <t>レイ</t>
    </rPh>
    <rPh sb="28" eb="30">
      <t>ショクヒ</t>
    </rPh>
    <rPh sb="36" eb="37">
      <t>エン</t>
    </rPh>
    <rPh sb="44" eb="45">
      <t>エン</t>
    </rPh>
    <phoneticPr fontId="4"/>
  </si>
  <si>
    <t>転換後の運営について
※該当するものに〇</t>
    <rPh sb="0" eb="2">
      <t>テンカン</t>
    </rPh>
    <rPh sb="2" eb="3">
      <t>ゴ</t>
    </rPh>
    <rPh sb="4" eb="6">
      <t>ウンエイ</t>
    </rPh>
    <rPh sb="12" eb="13">
      <t>ガイ</t>
    </rPh>
    <rPh sb="13" eb="14">
      <t>トウ</t>
    </rPh>
    <phoneticPr fontId="4"/>
  </si>
  <si>
    <t>継続   移転継続   廃止</t>
    <rPh sb="0" eb="2">
      <t>ケイゾク</t>
    </rPh>
    <rPh sb="5" eb="7">
      <t>イテン</t>
    </rPh>
    <rPh sb="7" eb="9">
      <t>ケイゾク</t>
    </rPh>
    <rPh sb="12" eb="14">
      <t>ハイシ</t>
    </rPh>
    <phoneticPr fontId="4"/>
  </si>
  <si>
    <t>継続   移転継続   廃止</t>
    <phoneticPr fontId="4"/>
  </si>
  <si>
    <t>営利法人（　　　　　　　　　　　）</t>
    <rPh sb="0" eb="2">
      <t>エイリ</t>
    </rPh>
    <rPh sb="2" eb="4">
      <t>ホウジン</t>
    </rPh>
    <phoneticPr fontId="4"/>
  </si>
  <si>
    <t>月額利用料</t>
    <rPh sb="0" eb="5">
      <t>ゲツガクリヨウリョウ</t>
    </rPh>
    <phoneticPr fontId="3"/>
  </si>
  <si>
    <t>入居時費用</t>
    <rPh sb="0" eb="2">
      <t>ニュウキョ</t>
    </rPh>
    <rPh sb="2" eb="3">
      <t>ジ</t>
    </rPh>
    <rPh sb="3" eb="5">
      <t>ヒヨウ</t>
    </rPh>
    <phoneticPr fontId="3"/>
  </si>
  <si>
    <t>特定施設入居者生活介護の利用料金（税抜き）について</t>
    <rPh sb="0" eb="11">
      <t>トクテイシセツニュウキョシャセイカツカイゴ</t>
    </rPh>
    <rPh sb="12" eb="14">
      <t>リヨウ</t>
    </rPh>
    <rPh sb="14" eb="16">
      <t>リョウキン</t>
    </rPh>
    <rPh sb="17" eb="18">
      <t>ゼイ</t>
    </rPh>
    <rPh sb="18" eb="19">
      <t>ヌ</t>
    </rPh>
    <phoneticPr fontId="4"/>
  </si>
  <si>
    <t>プラン１</t>
    <phoneticPr fontId="4"/>
  </si>
  <si>
    <t>プラン２</t>
  </si>
  <si>
    <t>プラン３</t>
  </si>
  <si>
    <r>
      <t xml:space="preserve">料金プランの区分
</t>
    </r>
    <r>
      <rPr>
        <sz val="9"/>
        <color indexed="8"/>
        <rFont val="ＭＳ Ｐゴシック"/>
        <family val="3"/>
        <charset val="128"/>
      </rPr>
      <t>（単身者用、夫婦部屋など）</t>
    </r>
    <rPh sb="0" eb="2">
      <t>リョウキン</t>
    </rPh>
    <rPh sb="6" eb="8">
      <t>クブン</t>
    </rPh>
    <rPh sb="10" eb="14">
      <t>タンシンシャヨウ</t>
    </rPh>
    <rPh sb="15" eb="17">
      <t>フウフ</t>
    </rPh>
    <rPh sb="17" eb="19">
      <t>ベヤ</t>
    </rPh>
    <phoneticPr fontId="4"/>
  </si>
  <si>
    <t>部屋数</t>
    <rPh sb="0" eb="2">
      <t>ヘヤ</t>
    </rPh>
    <rPh sb="2" eb="3">
      <t>スウ</t>
    </rPh>
    <phoneticPr fontId="4"/>
  </si>
  <si>
    <t>金額（単位：円）</t>
    <rPh sb="0" eb="2">
      <t>キンガク</t>
    </rPh>
    <rPh sb="3" eb="5">
      <t>タンイ</t>
    </rPh>
    <rPh sb="6" eb="7">
      <t>エン</t>
    </rPh>
    <phoneticPr fontId="4"/>
  </si>
  <si>
    <t>前払金</t>
    <rPh sb="0" eb="3">
      <t>マエバライキン</t>
    </rPh>
    <phoneticPr fontId="4"/>
  </si>
  <si>
    <t>敷金</t>
    <rPh sb="0" eb="2">
      <t>シキキン</t>
    </rPh>
    <phoneticPr fontId="4"/>
  </si>
  <si>
    <t>月額利用料</t>
    <rPh sb="0" eb="1">
      <t>ゲツ</t>
    </rPh>
    <rPh sb="1" eb="2">
      <t>ガク</t>
    </rPh>
    <rPh sb="2" eb="5">
      <t>リヨウリョウ</t>
    </rPh>
    <phoneticPr fontId="4"/>
  </si>
  <si>
    <t>家　賃</t>
    <rPh sb="0" eb="1">
      <t>イエ</t>
    </rPh>
    <rPh sb="2" eb="3">
      <t>チン</t>
    </rPh>
    <phoneticPr fontId="4"/>
  </si>
  <si>
    <t>水光熱費</t>
    <rPh sb="0" eb="4">
      <t>スイコウネツヒ</t>
    </rPh>
    <phoneticPr fontId="4"/>
  </si>
  <si>
    <t>食　費
（30日分）</t>
    <rPh sb="0" eb="1">
      <t>ショク</t>
    </rPh>
    <rPh sb="2" eb="3">
      <t>ヒ</t>
    </rPh>
    <rPh sb="7" eb="9">
      <t>ニチブン</t>
    </rPh>
    <phoneticPr fontId="4"/>
  </si>
  <si>
    <r>
      <t xml:space="preserve">1食あたりの料金
</t>
    </r>
    <r>
      <rPr>
        <sz val="10"/>
        <color indexed="8"/>
        <rFont val="ＭＳ Ｐゴシック"/>
        <family val="3"/>
        <charset val="128"/>
      </rPr>
      <t>（1食あたりの料金設定がある場合は、記載してください。）</t>
    </r>
    <rPh sb="1" eb="2">
      <t>ショク</t>
    </rPh>
    <rPh sb="6" eb="8">
      <t>リョウキン</t>
    </rPh>
    <rPh sb="12" eb="13">
      <t>ショク</t>
    </rPh>
    <rPh sb="17" eb="19">
      <t>リョウキン</t>
    </rPh>
    <rPh sb="19" eb="21">
      <t>セッテイ</t>
    </rPh>
    <rPh sb="24" eb="26">
      <t>バアイ</t>
    </rPh>
    <rPh sb="28" eb="30">
      <t>キサイ</t>
    </rPh>
    <phoneticPr fontId="4"/>
  </si>
  <si>
    <t>朝</t>
    <rPh sb="0" eb="1">
      <t>アサ</t>
    </rPh>
    <phoneticPr fontId="4"/>
  </si>
  <si>
    <t>昼</t>
    <rPh sb="0" eb="1">
      <t>ヒル</t>
    </rPh>
    <phoneticPr fontId="4"/>
  </si>
  <si>
    <t>夕</t>
    <rPh sb="0" eb="1">
      <t>ユウ</t>
    </rPh>
    <phoneticPr fontId="4"/>
  </si>
  <si>
    <t>他</t>
    <rPh sb="0" eb="1">
      <t>タ</t>
    </rPh>
    <phoneticPr fontId="4"/>
  </si>
  <si>
    <t>1日分計</t>
    <rPh sb="1" eb="2">
      <t>ニチ</t>
    </rPh>
    <rPh sb="2" eb="3">
      <t>ブン</t>
    </rPh>
    <rPh sb="3" eb="4">
      <t>ケイ</t>
    </rPh>
    <phoneticPr fontId="4"/>
  </si>
  <si>
    <t>その他
（　　　　　　　　）</t>
    <phoneticPr fontId="4"/>
  </si>
  <si>
    <t>月額合計</t>
    <rPh sb="0" eb="2">
      <t>ゲツガク</t>
    </rPh>
    <rPh sb="2" eb="4">
      <t>ゴウケイ</t>
    </rPh>
    <phoneticPr fontId="4"/>
  </si>
  <si>
    <t>人員配置が手厚い場合の介護サービス利用料</t>
    <phoneticPr fontId="4"/>
  </si>
  <si>
    <t>利用者の個別的な選択による介護サービス利用料</t>
    <phoneticPr fontId="4"/>
  </si>
  <si>
    <t>※転換後の利用料金を、消費税を除いた金額で記載してください。
※世帯人員、居室タイプ等により、複数の料金プランを予定している場合は、すべてのプランについて記載してください。（家賃のみが異なる場合もすべて網羅してください。）列が足りない場合は右に随時追加してください。
※水光熱費の実費徴収を予定している場合は、見込み金額を記載してください。</t>
    <rPh sb="1" eb="3">
      <t>テンカン</t>
    </rPh>
    <rPh sb="3" eb="4">
      <t>ゴ</t>
    </rPh>
    <rPh sb="5" eb="7">
      <t>リヨウ</t>
    </rPh>
    <rPh sb="7" eb="9">
      <t>リョウキン</t>
    </rPh>
    <rPh sb="11" eb="14">
      <t>ショウヒゼイ</t>
    </rPh>
    <rPh sb="15" eb="16">
      <t>ノゾ</t>
    </rPh>
    <rPh sb="18" eb="20">
      <t>キンガク</t>
    </rPh>
    <rPh sb="21" eb="23">
      <t>キサイ</t>
    </rPh>
    <rPh sb="32" eb="34">
      <t>セタイ</t>
    </rPh>
    <rPh sb="34" eb="36">
      <t>ジンイン</t>
    </rPh>
    <rPh sb="37" eb="39">
      <t>キョシツ</t>
    </rPh>
    <rPh sb="42" eb="43">
      <t>ナド</t>
    </rPh>
    <rPh sb="47" eb="49">
      <t>フクスウ</t>
    </rPh>
    <rPh sb="50" eb="52">
      <t>リョウキン</t>
    </rPh>
    <rPh sb="56" eb="58">
      <t>ヨテイ</t>
    </rPh>
    <rPh sb="62" eb="64">
      <t>バアイ</t>
    </rPh>
    <rPh sb="77" eb="79">
      <t>キサイ</t>
    </rPh>
    <rPh sb="87" eb="89">
      <t>ヤチン</t>
    </rPh>
    <rPh sb="92" eb="93">
      <t>コト</t>
    </rPh>
    <rPh sb="95" eb="97">
      <t>バアイ</t>
    </rPh>
    <rPh sb="101" eb="103">
      <t>モウラ</t>
    </rPh>
    <rPh sb="111" eb="112">
      <t>レツ</t>
    </rPh>
    <rPh sb="113" eb="114">
      <t>タ</t>
    </rPh>
    <rPh sb="117" eb="119">
      <t>バアイ</t>
    </rPh>
    <rPh sb="120" eb="121">
      <t>ミギ</t>
    </rPh>
    <rPh sb="122" eb="124">
      <t>ズイジ</t>
    </rPh>
    <rPh sb="124" eb="126">
      <t>ツイカ</t>
    </rPh>
    <rPh sb="155" eb="157">
      <t>ミコミ</t>
    </rPh>
    <phoneticPr fontId="4"/>
  </si>
  <si>
    <t>金額設定の考え方（積算根拠）</t>
    <rPh sb="0" eb="2">
      <t>キンガク</t>
    </rPh>
    <rPh sb="2" eb="4">
      <t>セッテイ</t>
    </rPh>
    <rPh sb="5" eb="6">
      <t>カンガ</t>
    </rPh>
    <rPh sb="7" eb="8">
      <t>カタ</t>
    </rPh>
    <rPh sb="9" eb="11">
      <t>セキサン</t>
    </rPh>
    <rPh sb="11" eb="13">
      <t>コンキョ</t>
    </rPh>
    <phoneticPr fontId="4"/>
  </si>
  <si>
    <t>水光熱費</t>
    <rPh sb="0" eb="1">
      <t>スイ</t>
    </rPh>
    <rPh sb="1" eb="4">
      <t>コウネツヒ</t>
    </rPh>
    <phoneticPr fontId="4"/>
  </si>
  <si>
    <r>
      <t xml:space="preserve">食　費
</t>
    </r>
    <r>
      <rPr>
        <sz val="10"/>
        <color indexed="8"/>
        <rFont val="ＭＳ Ｐゴシック"/>
        <family val="3"/>
        <charset val="128"/>
      </rPr>
      <t>（欠食時の取扱も記載してください。）</t>
    </r>
    <rPh sb="0" eb="1">
      <t>ショク</t>
    </rPh>
    <rPh sb="2" eb="3">
      <t>ヒ</t>
    </rPh>
    <rPh sb="5" eb="7">
      <t>ケッショク</t>
    </rPh>
    <rPh sb="7" eb="8">
      <t>ジ</t>
    </rPh>
    <rPh sb="9" eb="11">
      <t>トリアツカイ</t>
    </rPh>
    <rPh sb="12" eb="14">
      <t>キサイ</t>
    </rPh>
    <phoneticPr fontId="4"/>
  </si>
  <si>
    <t>その他
（　　　　　）</t>
    <rPh sb="2" eb="3">
      <t>タ</t>
    </rPh>
    <phoneticPr fontId="4"/>
  </si>
  <si>
    <t>人員配置が手厚い場合の介護サービス利用料</t>
    <rPh sb="0" eb="2">
      <t>ジンイン</t>
    </rPh>
    <rPh sb="2" eb="4">
      <t>ハイチ</t>
    </rPh>
    <rPh sb="5" eb="7">
      <t>テアツ</t>
    </rPh>
    <rPh sb="8" eb="10">
      <t>バアイ</t>
    </rPh>
    <rPh sb="11" eb="13">
      <t>カイゴ</t>
    </rPh>
    <rPh sb="17" eb="20">
      <t>リヨウリョウ</t>
    </rPh>
    <phoneticPr fontId="4"/>
  </si>
  <si>
    <t>利用者の個別的な選択による介護サービス利用料</t>
    <rPh sb="0" eb="3">
      <t>リヨウシャ</t>
    </rPh>
    <rPh sb="4" eb="6">
      <t>コベツ</t>
    </rPh>
    <rPh sb="6" eb="7">
      <t>テキ</t>
    </rPh>
    <rPh sb="8" eb="10">
      <t>センタク</t>
    </rPh>
    <rPh sb="13" eb="15">
      <t>カイゴ</t>
    </rPh>
    <rPh sb="19" eb="22">
      <t>リヨウリョウ</t>
    </rPh>
    <phoneticPr fontId="4"/>
  </si>
  <si>
    <t>その他（　　　　　　　　）</t>
    <rPh sb="2" eb="3">
      <t>タ</t>
    </rPh>
    <phoneticPr fontId="4"/>
  </si>
  <si>
    <t>【施設定員数】</t>
    <rPh sb="1" eb="3">
      <t>シセツ</t>
    </rPh>
    <rPh sb="3" eb="5">
      <t>テイイン</t>
    </rPh>
    <rPh sb="5" eb="6">
      <t>スウ</t>
    </rPh>
    <phoneticPr fontId="4"/>
  </si>
  <si>
    <t>【推定利用者数】</t>
    <rPh sb="1" eb="3">
      <t>スイテイ</t>
    </rPh>
    <rPh sb="3" eb="6">
      <t>リヨウシャ</t>
    </rPh>
    <rPh sb="6" eb="7">
      <t>スウ</t>
    </rPh>
    <phoneticPr fontId="4"/>
  </si>
  <si>
    <t>要支援者</t>
    <rPh sb="0" eb="1">
      <t>ヨウ</t>
    </rPh>
    <rPh sb="1" eb="4">
      <t>シエンシャ</t>
    </rPh>
    <phoneticPr fontId="4"/>
  </si>
  <si>
    <t>要介護者</t>
    <rPh sb="0" eb="1">
      <t>ヨウ</t>
    </rPh>
    <rPh sb="1" eb="4">
      <t>カイゴシャ</t>
    </rPh>
    <phoneticPr fontId="4"/>
  </si>
  <si>
    <t>要介護者*1+要支援者*0.3＝</t>
    <rPh sb="0" eb="1">
      <t>ヨウ</t>
    </rPh>
    <rPh sb="1" eb="4">
      <t>カイゴシャ</t>
    </rPh>
    <rPh sb="7" eb="8">
      <t>ヨウ</t>
    </rPh>
    <rPh sb="8" eb="11">
      <t>シエンシャ</t>
    </rPh>
    <phoneticPr fontId="4"/>
  </si>
  <si>
    <t>・算定根拠及び積算方法</t>
    <phoneticPr fontId="4"/>
  </si>
  <si>
    <t>【上乗せ介護費用】</t>
    <rPh sb="1" eb="3">
      <t>ウワノ</t>
    </rPh>
    <rPh sb="4" eb="6">
      <t>カイゴ</t>
    </rPh>
    <rPh sb="6" eb="7">
      <t>ヒ</t>
    </rPh>
    <rPh sb="7" eb="8">
      <t>ヨウ</t>
    </rPh>
    <phoneticPr fontId="4"/>
  </si>
  <si>
    <t>あり</t>
    <phoneticPr fontId="4"/>
  </si>
  <si>
    <t>なし</t>
    <phoneticPr fontId="4"/>
  </si>
  <si>
    <t>【基準人員】</t>
    <rPh sb="1" eb="3">
      <t>キジュン</t>
    </rPh>
    <rPh sb="3" eb="5">
      <t>ジンイン</t>
    </rPh>
    <phoneticPr fontId="4"/>
  </si>
  <si>
    <t>常勤</t>
    <rPh sb="0" eb="2">
      <t>ジョウキン</t>
    </rPh>
    <phoneticPr fontId="4"/>
  </si>
  <si>
    <t>非常勤</t>
    <rPh sb="0" eb="3">
      <t>ヒジョウキン</t>
    </rPh>
    <phoneticPr fontId="4"/>
  </si>
  <si>
    <t>常勤換算</t>
    <rPh sb="0" eb="2">
      <t>ジョウキン</t>
    </rPh>
    <rPh sb="2" eb="4">
      <t>カンサン</t>
    </rPh>
    <phoneticPr fontId="4"/>
  </si>
  <si>
    <t>専従</t>
    <rPh sb="0" eb="2">
      <t>センジュウ</t>
    </rPh>
    <phoneticPr fontId="4"/>
  </si>
  <si>
    <t>兼務</t>
    <rPh sb="0" eb="2">
      <t>ケンム</t>
    </rPh>
    <phoneticPr fontId="4"/>
  </si>
  <si>
    <t>管理者　</t>
    <rPh sb="0" eb="3">
      <t>カンリシャ</t>
    </rPh>
    <phoneticPr fontId="4"/>
  </si>
  <si>
    <t>生活相談員</t>
    <rPh sb="0" eb="2">
      <t>セイカツ</t>
    </rPh>
    <rPh sb="2" eb="4">
      <t>ソウダン</t>
    </rPh>
    <rPh sb="4" eb="5">
      <t>イン</t>
    </rPh>
    <phoneticPr fontId="4"/>
  </si>
  <si>
    <t>看護職員</t>
    <rPh sb="0" eb="2">
      <t>カンゴ</t>
    </rPh>
    <rPh sb="2" eb="4">
      <t>ショクイン</t>
    </rPh>
    <phoneticPr fontId="4"/>
  </si>
  <si>
    <t>介護職員</t>
    <rPh sb="0" eb="2">
      <t>カイゴ</t>
    </rPh>
    <rPh sb="2" eb="4">
      <t>ショクイン</t>
    </rPh>
    <phoneticPr fontId="4"/>
  </si>
  <si>
    <t>機能訓練指導員</t>
    <rPh sb="0" eb="2">
      <t>キノウ</t>
    </rPh>
    <rPh sb="2" eb="4">
      <t>クンレン</t>
    </rPh>
    <rPh sb="4" eb="7">
      <t>シドウイン</t>
    </rPh>
    <phoneticPr fontId="4"/>
  </si>
  <si>
    <t>計画作成担当者</t>
    <rPh sb="0" eb="2">
      <t>ケイカク</t>
    </rPh>
    <rPh sb="2" eb="4">
      <t>サクセイ</t>
    </rPh>
    <rPh sb="4" eb="7">
      <t>タントウシャ</t>
    </rPh>
    <phoneticPr fontId="4"/>
  </si>
  <si>
    <t>職員の配置計画</t>
    <rPh sb="0" eb="2">
      <t>ショクイン</t>
    </rPh>
    <rPh sb="3" eb="5">
      <t>ハイチ</t>
    </rPh>
    <rPh sb="5" eb="7">
      <t>ケイカク</t>
    </rPh>
    <phoneticPr fontId="3"/>
  </si>
  <si>
    <t>管　理　者　就　任　予　定　者　経　歴　書</t>
    <rPh sb="6" eb="7">
      <t>ツ</t>
    </rPh>
    <rPh sb="8" eb="9">
      <t>ニン</t>
    </rPh>
    <rPh sb="10" eb="11">
      <t>ヨ</t>
    </rPh>
    <rPh sb="12" eb="13">
      <t>テイ</t>
    </rPh>
    <rPh sb="14" eb="15">
      <t>モノ</t>
    </rPh>
    <rPh sb="16" eb="17">
      <t>キョウ</t>
    </rPh>
    <phoneticPr fontId="4"/>
  </si>
  <si>
    <t>施設名（仮称）</t>
    <rPh sb="0" eb="2">
      <t>シセツ</t>
    </rPh>
    <phoneticPr fontId="4"/>
  </si>
  <si>
    <t>生年月日</t>
    <phoneticPr fontId="4"/>
  </si>
  <si>
    <t>年</t>
    <phoneticPr fontId="4"/>
  </si>
  <si>
    <t>月</t>
    <phoneticPr fontId="4"/>
  </si>
  <si>
    <t>日</t>
    <phoneticPr fontId="4"/>
  </si>
  <si>
    <t>氏　　　名</t>
    <phoneticPr fontId="4"/>
  </si>
  <si>
    <t>＊介護保険事業を始め保健医療サービス・福祉サービスに関する職歴、運営歴等について記入ください。</t>
    <rPh sb="3" eb="5">
      <t>ホケン</t>
    </rPh>
    <phoneticPr fontId="4"/>
  </si>
  <si>
    <t>主　　な　　職　　歴　　等　</t>
    <phoneticPr fontId="4"/>
  </si>
  <si>
    <t>職　　務　　に　　関　　連　　す　　る　　資　　格</t>
    <phoneticPr fontId="4"/>
  </si>
  <si>
    <t>職　　務　　に　　関　　連　　す　　る　　研　　修</t>
    <phoneticPr fontId="4"/>
  </si>
  <si>
    <t>研修の種類</t>
    <phoneticPr fontId="4"/>
  </si>
  <si>
    <t>修了年月</t>
    <phoneticPr fontId="4"/>
  </si>
  <si>
    <t>（ フ リ ガ ナ ）</t>
    <phoneticPr fontId="4"/>
  </si>
  <si>
    <t>現　住　所</t>
    <phoneticPr fontId="4"/>
  </si>
  <si>
    <t>　年　月～　年　月</t>
    <phoneticPr fontId="4"/>
  </si>
  <si>
    <t>勤 務 先 等</t>
    <phoneticPr fontId="4"/>
  </si>
  <si>
    <t xml:space="preserve">   </t>
    <phoneticPr fontId="3"/>
  </si>
  <si>
    <t>職 務 内 容</t>
    <phoneticPr fontId="4"/>
  </si>
  <si>
    <t>資 格 の 種 類</t>
    <phoneticPr fontId="4"/>
  </si>
  <si>
    <t xml:space="preserve">  </t>
    <phoneticPr fontId="3"/>
  </si>
  <si>
    <t>資 格 取 得 年 月</t>
    <phoneticPr fontId="4"/>
  </si>
  <si>
    <t>①非常災害に関する設備</t>
    <rPh sb="1" eb="3">
      <t>ヒジョウ</t>
    </rPh>
    <rPh sb="3" eb="5">
      <t>サイガイ</t>
    </rPh>
    <rPh sb="6" eb="7">
      <t>カン</t>
    </rPh>
    <rPh sb="9" eb="11">
      <t>セツビ</t>
    </rPh>
    <phoneticPr fontId="4"/>
  </si>
  <si>
    <t>該当するものにチェック</t>
    <rPh sb="0" eb="2">
      <t>ガイトウ</t>
    </rPh>
    <phoneticPr fontId="3"/>
  </si>
  <si>
    <t>具体的な内容</t>
    <rPh sb="0" eb="3">
      <t>グタイテキ</t>
    </rPh>
    <rPh sb="4" eb="6">
      <t>ナイヨウ</t>
    </rPh>
    <phoneticPr fontId="3"/>
  </si>
  <si>
    <t>【設置する効果】</t>
    <rPh sb="1" eb="3">
      <t>セッチ</t>
    </rPh>
    <rPh sb="5" eb="7">
      <t>コウカ</t>
    </rPh>
    <phoneticPr fontId="3"/>
  </si>
  <si>
    <t>【設置設備】</t>
    <rPh sb="1" eb="3">
      <t>セッチ</t>
    </rPh>
    <rPh sb="3" eb="5">
      <t>セツビ</t>
    </rPh>
    <phoneticPr fontId="3"/>
  </si>
  <si>
    <t>②感染症対策に関する構造・設備</t>
    <rPh sb="1" eb="4">
      <t>カンセンショウ</t>
    </rPh>
    <rPh sb="4" eb="6">
      <t>タイサク</t>
    </rPh>
    <rPh sb="7" eb="8">
      <t>カン</t>
    </rPh>
    <rPh sb="10" eb="12">
      <t>コウゾウ</t>
    </rPh>
    <rPh sb="13" eb="15">
      <t>セツビ</t>
    </rPh>
    <phoneticPr fontId="4"/>
  </si>
  <si>
    <t>③防犯対策に関する設備</t>
    <rPh sb="1" eb="3">
      <t>ボウハン</t>
    </rPh>
    <rPh sb="3" eb="5">
      <t>タイサク</t>
    </rPh>
    <rPh sb="6" eb="7">
      <t>カン</t>
    </rPh>
    <rPh sb="9" eb="11">
      <t>セツビ</t>
    </rPh>
    <phoneticPr fontId="4"/>
  </si>
  <si>
    <t>計 画 作 成 担 当 者 就 任 予 定 者 経 歴 書</t>
    <rPh sb="0" eb="1">
      <t>ケイ</t>
    </rPh>
    <rPh sb="2" eb="3">
      <t>ガ</t>
    </rPh>
    <rPh sb="4" eb="5">
      <t>サク</t>
    </rPh>
    <rPh sb="6" eb="7">
      <t>シゲル</t>
    </rPh>
    <rPh sb="8" eb="9">
      <t>タン</t>
    </rPh>
    <rPh sb="10" eb="11">
      <t>トウ</t>
    </rPh>
    <rPh sb="12" eb="13">
      <t>シャ</t>
    </rPh>
    <rPh sb="14" eb="15">
      <t>ツ</t>
    </rPh>
    <rPh sb="16" eb="17">
      <t>ニン</t>
    </rPh>
    <rPh sb="18" eb="19">
      <t>ヨ</t>
    </rPh>
    <rPh sb="20" eb="21">
      <t>テイ</t>
    </rPh>
    <rPh sb="22" eb="23">
      <t>モノ</t>
    </rPh>
    <rPh sb="24" eb="25">
      <t>キョウ</t>
    </rPh>
    <phoneticPr fontId="4"/>
  </si>
  <si>
    <t>生　活　相　談　員　就　任　予　定　者　経　歴　書</t>
    <rPh sb="0" eb="1">
      <t>セイ</t>
    </rPh>
    <rPh sb="2" eb="3">
      <t>カツ</t>
    </rPh>
    <rPh sb="4" eb="5">
      <t>ソウ</t>
    </rPh>
    <rPh sb="6" eb="7">
      <t>ダン</t>
    </rPh>
    <rPh sb="8" eb="9">
      <t>イン</t>
    </rPh>
    <rPh sb="10" eb="11">
      <t>ツ</t>
    </rPh>
    <rPh sb="12" eb="13">
      <t>ニン</t>
    </rPh>
    <rPh sb="14" eb="15">
      <t>ヨ</t>
    </rPh>
    <rPh sb="16" eb="17">
      <t>テイ</t>
    </rPh>
    <rPh sb="18" eb="19">
      <t>モノ</t>
    </rPh>
    <rPh sb="20" eb="21">
      <t>キョウ</t>
    </rPh>
    <phoneticPr fontId="4"/>
  </si>
  <si>
    <t>（</t>
    <phoneticPr fontId="4"/>
  </si>
  <si>
    <t>転換後１年間の収支見込：特定施設入居者生活介護分</t>
    <rPh sb="0" eb="2">
      <t>テンカン</t>
    </rPh>
    <rPh sb="2" eb="3">
      <t>ゴ</t>
    </rPh>
    <rPh sb="7" eb="8">
      <t>オサム</t>
    </rPh>
    <rPh sb="8" eb="9">
      <t>シ</t>
    </rPh>
    <rPh sb="9" eb="10">
      <t>ミ</t>
    </rPh>
    <rPh sb="10" eb="11">
      <t>コミ</t>
    </rPh>
    <rPh sb="12" eb="14">
      <t>トクテイ</t>
    </rPh>
    <rPh sb="14" eb="16">
      <t>シセツ</t>
    </rPh>
    <rPh sb="16" eb="19">
      <t>ニュウキョシャ</t>
    </rPh>
    <rPh sb="19" eb="21">
      <t>セイカツ</t>
    </rPh>
    <rPh sb="21" eb="23">
      <t>カイゴ</t>
    </rPh>
    <rPh sb="23" eb="24">
      <t>ブン</t>
    </rPh>
    <phoneticPr fontId="4"/>
  </si>
  <si>
    <t>転換後１年間の利用者見込み</t>
    <rPh sb="0" eb="2">
      <t>テンカン</t>
    </rPh>
    <rPh sb="2" eb="3">
      <t>ゴ</t>
    </rPh>
    <rPh sb="4" eb="5">
      <t>ネン</t>
    </rPh>
    <rPh sb="5" eb="6">
      <t>カン</t>
    </rPh>
    <rPh sb="7" eb="10">
      <t>リヨウシャ</t>
    </rPh>
    <rPh sb="10" eb="12">
      <t>ミコ</t>
    </rPh>
    <phoneticPr fontId="4"/>
  </si>
  <si>
    <t>転   換   か   ら  １  ２  月　間</t>
    <rPh sb="0" eb="1">
      <t>テン</t>
    </rPh>
    <rPh sb="4" eb="5">
      <t>カン</t>
    </rPh>
    <rPh sb="21" eb="22">
      <t>ツキ</t>
    </rPh>
    <rPh sb="23" eb="24">
      <t>アイダ</t>
    </rPh>
    <phoneticPr fontId="4"/>
  </si>
  <si>
    <t>年間
合計</t>
    <rPh sb="0" eb="2">
      <t>ネンカン</t>
    </rPh>
    <rPh sb="3" eb="5">
      <t>ゴウケイ</t>
    </rPh>
    <phoneticPr fontId="4"/>
  </si>
  <si>
    <t>月
平均</t>
    <rPh sb="0" eb="1">
      <t>ツキ</t>
    </rPh>
    <rPh sb="2" eb="4">
      <t>ヘイキン</t>
    </rPh>
    <phoneticPr fontId="4"/>
  </si>
  <si>
    <t>転換月</t>
    <rPh sb="0" eb="2">
      <t>テンカン</t>
    </rPh>
    <rPh sb="2" eb="3">
      <t>ツキ</t>
    </rPh>
    <phoneticPr fontId="4"/>
  </si>
  <si>
    <t>年月</t>
    <rPh sb="0" eb="1">
      <t>ネン</t>
    </rPh>
    <rPh sb="1" eb="2">
      <t>ツキ</t>
    </rPh>
    <phoneticPr fontId="4"/>
  </si>
  <si>
    <t>小計</t>
    <rPh sb="0" eb="2">
      <t>ショウケイ</t>
    </rPh>
    <phoneticPr fontId="4"/>
  </si>
  <si>
    <t>転換後１年間の収支見込み</t>
    <rPh sb="0" eb="2">
      <t>テンカン</t>
    </rPh>
    <rPh sb="2" eb="3">
      <t>ゴ</t>
    </rPh>
    <rPh sb="4" eb="6">
      <t>ネンカン</t>
    </rPh>
    <rPh sb="7" eb="9">
      <t>シュウシ</t>
    </rPh>
    <rPh sb="9" eb="11">
      <t>ミコ</t>
    </rPh>
    <phoneticPr fontId="4"/>
  </si>
  <si>
    <t>収
入</t>
    <rPh sb="0" eb="1">
      <t>オサム</t>
    </rPh>
    <rPh sb="6" eb="7">
      <t>ニュウ</t>
    </rPh>
    <phoneticPr fontId="4"/>
  </si>
  <si>
    <t>区分</t>
    <rPh sb="0" eb="2">
      <t>クブン</t>
    </rPh>
    <phoneticPr fontId="4"/>
  </si>
  <si>
    <t>単価（円）</t>
    <rPh sb="0" eb="2">
      <t>タンカ</t>
    </rPh>
    <rPh sb="3" eb="4">
      <t>エン</t>
    </rPh>
    <phoneticPr fontId="4"/>
  </si>
  <si>
    <t>月平均（人）</t>
    <rPh sb="0" eb="1">
      <t>ツキ</t>
    </rPh>
    <rPh sb="1" eb="3">
      <t>ヘイキン</t>
    </rPh>
    <rPh sb="4" eb="5">
      <t>ニン</t>
    </rPh>
    <phoneticPr fontId="4"/>
  </si>
  <si>
    <t>数量</t>
    <rPh sb="0" eb="2">
      <t>スウリョウ</t>
    </rPh>
    <phoneticPr fontId="4"/>
  </si>
  <si>
    <t>収　　　入</t>
    <rPh sb="0" eb="1">
      <t>オサム</t>
    </rPh>
    <rPh sb="4" eb="5">
      <t>ニュウ</t>
    </rPh>
    <phoneticPr fontId="4"/>
  </si>
  <si>
    <t>【参考①：介護報酬日額】</t>
    <rPh sb="1" eb="3">
      <t>サンコウ</t>
    </rPh>
    <rPh sb="5" eb="7">
      <t>カイゴ</t>
    </rPh>
    <rPh sb="7" eb="9">
      <t>ホウシュウ</t>
    </rPh>
    <rPh sb="9" eb="11">
      <t>ニチガク</t>
    </rPh>
    <phoneticPr fontId="4"/>
  </si>
  <si>
    <t>介
護
報
酬</t>
    <rPh sb="0" eb="1">
      <t>スケ</t>
    </rPh>
    <rPh sb="2" eb="3">
      <t>マモ</t>
    </rPh>
    <rPh sb="4" eb="5">
      <t>ホウ</t>
    </rPh>
    <rPh sb="6" eb="7">
      <t>シュウ</t>
    </rPh>
    <phoneticPr fontId="4"/>
  </si>
  <si>
    <t>×30.4日×12月</t>
    <rPh sb="5" eb="6">
      <t>ニチ</t>
    </rPh>
    <rPh sb="9" eb="10">
      <t>ツキ</t>
    </rPh>
    <phoneticPr fontId="4"/>
  </si>
  <si>
    <t>単位数</t>
    <rPh sb="0" eb="3">
      <t>タンイスウ</t>
    </rPh>
    <phoneticPr fontId="4"/>
  </si>
  <si>
    <t>円</t>
    <rPh sb="0" eb="1">
      <t>エン</t>
    </rPh>
    <phoneticPr fontId="4"/>
  </si>
  <si>
    <t>×10.68</t>
    <phoneticPr fontId="4"/>
  </si>
  <si>
    <t>加算</t>
    <rPh sb="0" eb="2">
      <t>カサン</t>
    </rPh>
    <phoneticPr fontId="4"/>
  </si>
  <si>
    <t>（月額）</t>
    <rPh sb="1" eb="2">
      <t>ツキ</t>
    </rPh>
    <phoneticPr fontId="4"/>
  </si>
  <si>
    <t>×12月</t>
    <rPh sb="3" eb="4">
      <t>ツキ</t>
    </rPh>
    <phoneticPr fontId="4"/>
  </si>
  <si>
    <t>【参考②：加算（日額単位の加算）】</t>
    <rPh sb="1" eb="3">
      <t>サンコウ</t>
    </rPh>
    <rPh sb="5" eb="7">
      <t>カサン</t>
    </rPh>
    <rPh sb="8" eb="10">
      <t>ニチガク</t>
    </rPh>
    <rPh sb="10" eb="12">
      <t>タンイ</t>
    </rPh>
    <rPh sb="13" eb="15">
      <t>カサン</t>
    </rPh>
    <phoneticPr fontId="4"/>
  </si>
  <si>
    <t>個別機能訓練加算（LIFE無し）</t>
    <rPh sb="0" eb="2">
      <t>コベツ</t>
    </rPh>
    <rPh sb="2" eb="4">
      <t>キノウ</t>
    </rPh>
    <rPh sb="4" eb="6">
      <t>クンレン</t>
    </rPh>
    <rPh sb="6" eb="8">
      <t>カサン</t>
    </rPh>
    <rPh sb="13" eb="14">
      <t>ナ</t>
    </rPh>
    <phoneticPr fontId="4"/>
  </si>
  <si>
    <t>食費</t>
    <rPh sb="0" eb="2">
      <t>ショクヒヒ</t>
    </rPh>
    <phoneticPr fontId="4"/>
  </si>
  <si>
    <t>朝　　　　食</t>
    <rPh sb="0" eb="1">
      <t>アサ</t>
    </rPh>
    <rPh sb="5" eb="6">
      <t>ショク</t>
    </rPh>
    <phoneticPr fontId="4"/>
  </si>
  <si>
    <t>×30.4日×12月</t>
    <phoneticPr fontId="4"/>
  </si>
  <si>
    <t>昼　　　　食</t>
    <rPh sb="0" eb="1">
      <t>ヒル</t>
    </rPh>
    <rPh sb="5" eb="6">
      <t>ショク</t>
    </rPh>
    <phoneticPr fontId="4"/>
  </si>
  <si>
    <t>夕　　　　食</t>
    <rPh sb="0" eb="1">
      <t>ユウ</t>
    </rPh>
    <rPh sb="5" eb="6">
      <t>ショク</t>
    </rPh>
    <phoneticPr fontId="4"/>
  </si>
  <si>
    <t>【参考③：加算（月額単位の加算）】</t>
    <rPh sb="1" eb="3">
      <t>サンコウ</t>
    </rPh>
    <rPh sb="5" eb="7">
      <t>カサン</t>
    </rPh>
    <rPh sb="8" eb="10">
      <t>ゲツガク</t>
    </rPh>
    <rPh sb="10" eb="12">
      <t>タンイ</t>
    </rPh>
    <rPh sb="13" eb="15">
      <t>カサン</t>
    </rPh>
    <phoneticPr fontId="4"/>
  </si>
  <si>
    <t>計</t>
    <rPh sb="0" eb="1">
      <t>ケイ</t>
    </rPh>
    <phoneticPr fontId="4"/>
  </si>
  <si>
    <t>医療機関連携加算</t>
    <rPh sb="0" eb="2">
      <t>イリョウ</t>
    </rPh>
    <rPh sb="2" eb="4">
      <t>キカン</t>
    </rPh>
    <rPh sb="4" eb="6">
      <t>レンケイ</t>
    </rPh>
    <rPh sb="6" eb="8">
      <t>カサン</t>
    </rPh>
    <phoneticPr fontId="4"/>
  </si>
  <si>
    <t>収入計①</t>
    <rPh sb="0" eb="2">
      <t>シュウニュウ</t>
    </rPh>
    <rPh sb="2" eb="3">
      <t>ケイ</t>
    </rPh>
    <phoneticPr fontId="4"/>
  </si>
  <si>
    <t>支
出</t>
    <rPh sb="0" eb="1">
      <t>シ</t>
    </rPh>
    <rPh sb="6" eb="7">
      <t>デ</t>
    </rPh>
    <phoneticPr fontId="4"/>
  </si>
  <si>
    <t>人等</t>
    <rPh sb="0" eb="1">
      <t>ニン</t>
    </rPh>
    <rPh sb="1" eb="2">
      <t>トウ</t>
    </rPh>
    <phoneticPr fontId="4"/>
  </si>
  <si>
    <t>支出</t>
    <rPh sb="0" eb="2">
      <t>シシュツ</t>
    </rPh>
    <phoneticPr fontId="4"/>
  </si>
  <si>
    <t>人件費</t>
    <rPh sb="0" eb="2">
      <t>ジンケン</t>
    </rPh>
    <rPh sb="2" eb="3">
      <t>ヒ</t>
    </rPh>
    <phoneticPr fontId="4"/>
  </si>
  <si>
    <t>管理者</t>
    <rPh sb="0" eb="3">
      <t>カンリシャ</t>
    </rPh>
    <phoneticPr fontId="4"/>
  </si>
  <si>
    <t>＝　重要　＝</t>
    <rPh sb="2" eb="4">
      <t>ジュウヨウ</t>
    </rPh>
    <phoneticPr fontId="4"/>
  </si>
  <si>
    <t>生活相談員</t>
    <rPh sb="0" eb="2">
      <t>セイカツ</t>
    </rPh>
    <rPh sb="2" eb="5">
      <t>ソウダンイン</t>
    </rPh>
    <phoneticPr fontId="4"/>
  </si>
  <si>
    <t>法定福利費</t>
    <rPh sb="0" eb="2">
      <t>ホウテイ</t>
    </rPh>
    <rPh sb="2" eb="4">
      <t>フクリ</t>
    </rPh>
    <rPh sb="4" eb="5">
      <t>ヒ</t>
    </rPh>
    <phoneticPr fontId="4"/>
  </si>
  <si>
    <t>交通費</t>
    <rPh sb="0" eb="3">
      <t>コウツウヒ</t>
    </rPh>
    <phoneticPr fontId="4"/>
  </si>
  <si>
    <t>賞与</t>
    <rPh sb="0" eb="2">
      <t>ショウヨ</t>
    </rPh>
    <phoneticPr fontId="4"/>
  </si>
  <si>
    <t>事務所経費等</t>
    <rPh sb="0" eb="2">
      <t>ジム</t>
    </rPh>
    <rPh sb="2" eb="3">
      <t>ショ</t>
    </rPh>
    <rPh sb="3" eb="5">
      <t>ケイヒ</t>
    </rPh>
    <rPh sb="5" eb="6">
      <t>トウ</t>
    </rPh>
    <phoneticPr fontId="4"/>
  </si>
  <si>
    <t>建物等賃借料</t>
    <rPh sb="0" eb="2">
      <t>タテモノ</t>
    </rPh>
    <rPh sb="2" eb="3">
      <t>トウ</t>
    </rPh>
    <rPh sb="3" eb="6">
      <t>チンシャクリョウ</t>
    </rPh>
    <phoneticPr fontId="4"/>
  </si>
  <si>
    <t>×12月</t>
    <phoneticPr fontId="4"/>
  </si>
  <si>
    <t>給食費（材料費・委託費）</t>
    <rPh sb="0" eb="3">
      <t>キュウショクヒ</t>
    </rPh>
    <rPh sb="4" eb="6">
      <t>ザイリョウ</t>
    </rPh>
    <rPh sb="6" eb="7">
      <t>ヒ</t>
    </rPh>
    <rPh sb="8" eb="10">
      <t>イタク</t>
    </rPh>
    <rPh sb="10" eb="11">
      <t>ヒ</t>
    </rPh>
    <phoneticPr fontId="4"/>
  </si>
  <si>
    <t>通信費</t>
    <rPh sb="0" eb="2">
      <t>ツウシン</t>
    </rPh>
    <rPh sb="2" eb="3">
      <t>ヒ</t>
    </rPh>
    <phoneticPr fontId="4"/>
  </si>
  <si>
    <t>各種リース</t>
    <rPh sb="0" eb="2">
      <t>カクシュ</t>
    </rPh>
    <phoneticPr fontId="4"/>
  </si>
  <si>
    <t>借入金返済</t>
    <rPh sb="0" eb="2">
      <t>カリイレ</t>
    </rPh>
    <rPh sb="2" eb="3">
      <t>キン</t>
    </rPh>
    <rPh sb="3" eb="5">
      <t>ヘンサイ</t>
    </rPh>
    <phoneticPr fontId="4"/>
  </si>
  <si>
    <t>その他経費</t>
    <rPh sb="2" eb="3">
      <t>タ</t>
    </rPh>
    <rPh sb="3" eb="5">
      <t>ケイヒ</t>
    </rPh>
    <phoneticPr fontId="4"/>
  </si>
  <si>
    <t>支出計②</t>
    <rPh sb="0" eb="2">
      <t>シシュツ</t>
    </rPh>
    <rPh sb="2" eb="3">
      <t>ケイ</t>
    </rPh>
    <phoneticPr fontId="4"/>
  </si>
  <si>
    <t>転換後１年の収支</t>
    <rPh sb="0" eb="2">
      <t>テンカン</t>
    </rPh>
    <rPh sb="2" eb="3">
      <t>ゴ</t>
    </rPh>
    <rPh sb="4" eb="5">
      <t>ネン</t>
    </rPh>
    <rPh sb="6" eb="8">
      <t>シュウシ</t>
    </rPh>
    <phoneticPr fontId="4"/>
  </si>
  <si>
    <t>＝</t>
    <phoneticPr fontId="4"/>
  </si>
  <si>
    <t>１年間の収支見込：併設事業所（　　　　　　　）分</t>
    <rPh sb="4" eb="5">
      <t>オサム</t>
    </rPh>
    <rPh sb="5" eb="6">
      <t>シ</t>
    </rPh>
    <rPh sb="6" eb="7">
      <t>ミ</t>
    </rPh>
    <rPh sb="7" eb="8">
      <t>コミ</t>
    </rPh>
    <phoneticPr fontId="4"/>
  </si>
  <si>
    <t>転換後１年間の利用者見込み</t>
    <rPh sb="0" eb="2">
      <t>テンカン</t>
    </rPh>
    <rPh sb="2" eb="3">
      <t>ゴ</t>
    </rPh>
    <rPh sb="3" eb="4">
      <t>セイゴ</t>
    </rPh>
    <rPh sb="4" eb="5">
      <t>ネン</t>
    </rPh>
    <rPh sb="5" eb="6">
      <t>カン</t>
    </rPh>
    <rPh sb="7" eb="10">
      <t>リヨウシャ</t>
    </rPh>
    <rPh sb="10" eb="12">
      <t>ミコ</t>
    </rPh>
    <phoneticPr fontId="4"/>
  </si>
  <si>
    <t>特定施設入居者生活介護への転換後１年間の収支見込み</t>
    <rPh sb="0" eb="2">
      <t>トクテイ</t>
    </rPh>
    <rPh sb="2" eb="4">
      <t>シセツ</t>
    </rPh>
    <rPh sb="4" eb="7">
      <t>ニュウキョシャ</t>
    </rPh>
    <rPh sb="7" eb="9">
      <t>セイカツ</t>
    </rPh>
    <rPh sb="9" eb="11">
      <t>カイゴ</t>
    </rPh>
    <rPh sb="13" eb="15">
      <t>テンカン</t>
    </rPh>
    <rPh sb="15" eb="16">
      <t>ゴ</t>
    </rPh>
    <rPh sb="17" eb="19">
      <t>ネンカン</t>
    </rPh>
    <rPh sb="20" eb="22">
      <t>シュウシ</t>
    </rPh>
    <rPh sb="22" eb="24">
      <t>ミコ</t>
    </rPh>
    <phoneticPr fontId="4"/>
  </si>
  <si>
    <t>１年間の収支</t>
    <rPh sb="1" eb="2">
      <t>ネン</t>
    </rPh>
    <rPh sb="2" eb="3">
      <t>アイダ</t>
    </rPh>
    <rPh sb="4" eb="6">
      <t>シュウシ</t>
    </rPh>
    <phoneticPr fontId="4"/>
  </si>
  <si>
    <t>夜間看護体制加算（要介護者のみ）</t>
    <rPh sb="0" eb="2">
      <t>ヤカン</t>
    </rPh>
    <rPh sb="2" eb="4">
      <t>カンゴ</t>
    </rPh>
    <rPh sb="4" eb="6">
      <t>タイセイ</t>
    </rPh>
    <rPh sb="6" eb="8">
      <t>カサン</t>
    </rPh>
    <rPh sb="9" eb="12">
      <t>ヨウカイゴ</t>
    </rPh>
    <rPh sb="12" eb="13">
      <t>シャ</t>
    </rPh>
    <phoneticPr fontId="4"/>
  </si>
  <si>
    <t>　本表における介護報酬の算定方法は、実際の算定方法と異なります。
　あくまでも、収支見込を概算するための便宜的な計算方法とご理解ください。</t>
    <rPh sb="1" eb="2">
      <t>ホン</t>
    </rPh>
    <rPh sb="2" eb="3">
      <t>オモテ</t>
    </rPh>
    <rPh sb="7" eb="9">
      <t>カイゴ</t>
    </rPh>
    <rPh sb="9" eb="11">
      <t>ホウシュウ</t>
    </rPh>
    <rPh sb="12" eb="14">
      <t>サンテイ</t>
    </rPh>
    <rPh sb="14" eb="16">
      <t>ホウホウ</t>
    </rPh>
    <rPh sb="18" eb="20">
      <t>ジッサイ</t>
    </rPh>
    <rPh sb="21" eb="23">
      <t>サンテイ</t>
    </rPh>
    <rPh sb="23" eb="25">
      <t>ホウホウ</t>
    </rPh>
    <rPh sb="26" eb="27">
      <t>コト</t>
    </rPh>
    <rPh sb="40" eb="42">
      <t>シュウシ</t>
    </rPh>
    <rPh sb="42" eb="44">
      <t>ミコ</t>
    </rPh>
    <rPh sb="45" eb="47">
      <t>ガイサン</t>
    </rPh>
    <rPh sb="52" eb="55">
      <t>ベンギテキ</t>
    </rPh>
    <rPh sb="56" eb="58">
      <t>ケイサン</t>
    </rPh>
    <rPh sb="58" eb="60">
      <t>ホウホウ</t>
    </rPh>
    <rPh sb="62" eb="64">
      <t>リカイ</t>
    </rPh>
    <phoneticPr fontId="4"/>
  </si>
  <si>
    <t>施　設　運　営　準　備　に　係　る　資　金　計　画</t>
    <rPh sb="0" eb="1">
      <t>シ</t>
    </rPh>
    <rPh sb="2" eb="3">
      <t>セツ</t>
    </rPh>
    <rPh sb="4" eb="5">
      <t>ウン</t>
    </rPh>
    <rPh sb="6" eb="7">
      <t>エイ</t>
    </rPh>
    <rPh sb="8" eb="9">
      <t>ジュン</t>
    </rPh>
    <rPh sb="10" eb="11">
      <t>ビ</t>
    </rPh>
    <rPh sb="14" eb="15">
      <t>カカ</t>
    </rPh>
    <rPh sb="18" eb="19">
      <t>シ</t>
    </rPh>
    <rPh sb="20" eb="21">
      <t>キン</t>
    </rPh>
    <rPh sb="22" eb="23">
      <t>ケイ</t>
    </rPh>
    <rPh sb="24" eb="25">
      <t>ガ</t>
    </rPh>
    <phoneticPr fontId="4"/>
  </si>
  <si>
    <t>＊転換に向けた「事業費」及び「財源内訳」について記入ください。</t>
    <rPh sb="1" eb="3">
      <t>テンカン</t>
    </rPh>
    <phoneticPr fontId="4"/>
  </si>
  <si>
    <t>事業費関係　　（金額の単位は「千円」）</t>
    <rPh sb="0" eb="3">
      <t>ジギョウヒ</t>
    </rPh>
    <rPh sb="3" eb="5">
      <t>カンケイ</t>
    </rPh>
    <rPh sb="8" eb="10">
      <t>キンガク</t>
    </rPh>
    <rPh sb="11" eb="13">
      <t>タンイ</t>
    </rPh>
    <rPh sb="15" eb="17">
      <t>センエン</t>
    </rPh>
    <phoneticPr fontId="4"/>
  </si>
  <si>
    <t>区　　　　　　分</t>
    <rPh sb="0" eb="1">
      <t>ク</t>
    </rPh>
    <rPh sb="7" eb="8">
      <t>ブン</t>
    </rPh>
    <phoneticPr fontId="4"/>
  </si>
  <si>
    <t>費　　　用</t>
    <rPh sb="0" eb="1">
      <t>ヒ</t>
    </rPh>
    <rPh sb="4" eb="5">
      <t>ヨウ</t>
    </rPh>
    <phoneticPr fontId="4"/>
  </si>
  <si>
    <t>備　　　　考</t>
    <rPh sb="0" eb="1">
      <t>ソナエ</t>
    </rPh>
    <rPh sb="5" eb="6">
      <t>コウ</t>
    </rPh>
    <phoneticPr fontId="4"/>
  </si>
  <si>
    <t>備品購入費・当初リース費</t>
    <rPh sb="0" eb="2">
      <t>ビヒン</t>
    </rPh>
    <rPh sb="2" eb="5">
      <t>コウニュウヒ</t>
    </rPh>
    <rPh sb="6" eb="8">
      <t>トウショ</t>
    </rPh>
    <rPh sb="11" eb="12">
      <t>ヒ</t>
    </rPh>
    <phoneticPr fontId="4"/>
  </si>
  <si>
    <t>運転資金（３カ月分）</t>
    <rPh sb="0" eb="2">
      <t>ウンテン</t>
    </rPh>
    <rPh sb="2" eb="4">
      <t>シキン</t>
    </rPh>
    <rPh sb="7" eb="8">
      <t>ゲツ</t>
    </rPh>
    <rPh sb="8" eb="9">
      <t>ブン</t>
    </rPh>
    <phoneticPr fontId="4"/>
  </si>
  <si>
    <t>財源内訳関係　　（金額の単位は「千円」）</t>
    <rPh sb="0" eb="2">
      <t>ザイゲン</t>
    </rPh>
    <rPh sb="2" eb="4">
      <t>ウチワケ</t>
    </rPh>
    <rPh sb="4" eb="6">
      <t>カンケイ</t>
    </rPh>
    <phoneticPr fontId="4"/>
  </si>
  <si>
    <t>自
己
資
金</t>
    <rPh sb="0" eb="1">
      <t>ジ</t>
    </rPh>
    <rPh sb="2" eb="3">
      <t>オノレ</t>
    </rPh>
    <rPh sb="4" eb="5">
      <t>シ</t>
    </rPh>
    <rPh sb="6" eb="7">
      <t>キン</t>
    </rPh>
    <phoneticPr fontId="4"/>
  </si>
  <si>
    <t>法人預金</t>
    <rPh sb="0" eb="2">
      <t>ホウジン</t>
    </rPh>
    <rPh sb="2" eb="4">
      <t>ヨキン</t>
    </rPh>
    <phoneticPr fontId="4"/>
  </si>
  <si>
    <t>小計　　　①</t>
    <rPh sb="0" eb="2">
      <t>ショウケイ</t>
    </rPh>
    <phoneticPr fontId="4"/>
  </si>
  <si>
    <t>金融機関からの借入金</t>
    <rPh sb="0" eb="2">
      <t>キンユウ</t>
    </rPh>
    <rPh sb="2" eb="4">
      <t>キカン</t>
    </rPh>
    <rPh sb="7" eb="9">
      <t>カリイレ</t>
    </rPh>
    <rPh sb="9" eb="10">
      <t>キン</t>
    </rPh>
    <phoneticPr fontId="4"/>
  </si>
  <si>
    <t>小計　　　②</t>
    <rPh sb="0" eb="2">
      <t>ショウケイ</t>
    </rPh>
    <phoneticPr fontId="4"/>
  </si>
  <si>
    <t>小計　　　③</t>
    <rPh sb="0" eb="2">
      <t>ショウケイ</t>
    </rPh>
    <phoneticPr fontId="4"/>
  </si>
  <si>
    <t>財源内訳関係総計（①+②+③）</t>
    <rPh sb="0" eb="2">
      <t>ザイゲン</t>
    </rPh>
    <rPh sb="2" eb="4">
      <t>ウチワケ</t>
    </rPh>
    <rPh sb="4" eb="6">
      <t>カンケイ</t>
    </rPh>
    <rPh sb="6" eb="8">
      <t>ソウケイ</t>
    </rPh>
    <phoneticPr fontId="4"/>
  </si>
  <si>
    <t>＊</t>
    <phoneticPr fontId="4"/>
  </si>
  <si>
    <t>財源内訳の確認</t>
    <rPh sb="0" eb="2">
      <t>ザイゲン</t>
    </rPh>
    <rPh sb="2" eb="4">
      <t>ウチワケ</t>
    </rPh>
    <rPh sb="5" eb="7">
      <t>カクニン</t>
    </rPh>
    <phoneticPr fontId="4"/>
  </si>
  <si>
    <t>法人預金の残高を挙証する資料</t>
    <rPh sb="0" eb="2">
      <t>ホウジン</t>
    </rPh>
    <rPh sb="2" eb="4">
      <t>ヨキン</t>
    </rPh>
    <rPh sb="5" eb="7">
      <t>ザンダカ</t>
    </rPh>
    <rPh sb="8" eb="10">
      <t>キョショウ</t>
    </rPh>
    <rPh sb="12" eb="14">
      <t>シリョウ</t>
    </rPh>
    <phoneticPr fontId="4"/>
  </si>
  <si>
    <t>②</t>
    <phoneticPr fontId="4"/>
  </si>
  <si>
    <t>金融機関との交渉状況</t>
    <rPh sb="0" eb="2">
      <t>キンユウ</t>
    </rPh>
    <rPh sb="2" eb="4">
      <t>キカン</t>
    </rPh>
    <rPh sb="6" eb="8">
      <t>コウショウ</t>
    </rPh>
    <rPh sb="8" eb="10">
      <t>ジョウキョウ</t>
    </rPh>
    <phoneticPr fontId="4"/>
  </si>
  <si>
    <t>借入予定の金融機関名</t>
    <rPh sb="0" eb="2">
      <t>カリイレ</t>
    </rPh>
    <rPh sb="2" eb="4">
      <t>ヨテイ</t>
    </rPh>
    <rPh sb="5" eb="7">
      <t>キンユウ</t>
    </rPh>
    <rPh sb="7" eb="9">
      <t>キカン</t>
    </rPh>
    <rPh sb="9" eb="10">
      <t>メイ</t>
    </rPh>
    <phoneticPr fontId="4"/>
  </si>
  <si>
    <t>銀行</t>
    <rPh sb="0" eb="2">
      <t>ギンコウ</t>
    </rPh>
    <phoneticPr fontId="4"/>
  </si>
  <si>
    <t>支店</t>
    <rPh sb="0" eb="2">
      <t>シテン</t>
    </rPh>
    <phoneticPr fontId="4"/>
  </si>
  <si>
    <t>交渉状況</t>
    <rPh sb="0" eb="2">
      <t>コウショウ</t>
    </rPh>
    <rPh sb="2" eb="4">
      <t>ジョウキョウ</t>
    </rPh>
    <phoneticPr fontId="4"/>
  </si>
  <si>
    <t>確約済み</t>
    <rPh sb="0" eb="2">
      <t>カクヤク</t>
    </rPh>
    <rPh sb="2" eb="3">
      <t>ズ</t>
    </rPh>
    <phoneticPr fontId="4"/>
  </si>
  <si>
    <t>書面あり</t>
    <rPh sb="0" eb="2">
      <t>ショメン</t>
    </rPh>
    <phoneticPr fontId="4"/>
  </si>
  <si>
    <t>交渉中</t>
    <rPh sb="0" eb="3">
      <t>コウショウチュウ</t>
    </rPh>
    <phoneticPr fontId="4"/>
  </si>
  <si>
    <t>）</t>
    <phoneticPr fontId="3"/>
  </si>
  <si>
    <t>：</t>
    <phoneticPr fontId="3"/>
  </si>
  <si>
    <t>施
設
の
概
要</t>
    <rPh sb="0" eb="1">
      <t>シ</t>
    </rPh>
    <rPh sb="3" eb="4">
      <t>セツ</t>
    </rPh>
    <rPh sb="9" eb="10">
      <t>オオムネ</t>
    </rPh>
    <rPh sb="12" eb="13">
      <t>ヨウ</t>
    </rPh>
    <phoneticPr fontId="4"/>
  </si>
  <si>
    <t>（混合型）
特定施設入居者
生活介護</t>
    <rPh sb="1" eb="4">
      <t>コンゴウガタ</t>
    </rPh>
    <rPh sb="6" eb="8">
      <t>トクテイ</t>
    </rPh>
    <rPh sb="8" eb="10">
      <t>シセツ</t>
    </rPh>
    <rPh sb="10" eb="13">
      <t>ニュウキョシャ</t>
    </rPh>
    <rPh sb="14" eb="16">
      <t>セイカツ</t>
    </rPh>
    <rPh sb="16" eb="18">
      <t>カイゴ</t>
    </rPh>
    <phoneticPr fontId="4"/>
  </si>
  <si>
    <t>定員数</t>
    <rPh sb="0" eb="3">
      <t>テイインスウ</t>
    </rPh>
    <phoneticPr fontId="4"/>
  </si>
  <si>
    <t>転換数</t>
    <rPh sb="0" eb="2">
      <t>テンカン</t>
    </rPh>
    <rPh sb="2" eb="3">
      <t>スウ</t>
    </rPh>
    <phoneticPr fontId="4"/>
  </si>
  <si>
    <t>転換時期</t>
    <rPh sb="0" eb="2">
      <t>テンカン</t>
    </rPh>
    <rPh sb="2" eb="4">
      <t>ジキ</t>
    </rPh>
    <phoneticPr fontId="4"/>
  </si>
  <si>
    <t>その他併設施設</t>
    <phoneticPr fontId="4"/>
  </si>
  <si>
    <t>開設時期</t>
    <rPh sb="0" eb="2">
      <t>カイセツ</t>
    </rPh>
    <rPh sb="2" eb="4">
      <t>ジキ</t>
    </rPh>
    <phoneticPr fontId="4"/>
  </si>
  <si>
    <t>③</t>
    <phoneticPr fontId="4"/>
  </si>
  <si>
    <t>建物の構造</t>
    <rPh sb="0" eb="2">
      <t>タテモノ</t>
    </rPh>
    <rPh sb="3" eb="5">
      <t>コウゾウ</t>
    </rPh>
    <phoneticPr fontId="4"/>
  </si>
  <si>
    <t>造</t>
    <rPh sb="0" eb="1">
      <t>ゾウ</t>
    </rPh>
    <phoneticPr fontId="4"/>
  </si>
  <si>
    <t>建</t>
    <rPh sb="0" eb="1">
      <t>タ</t>
    </rPh>
    <phoneticPr fontId="4"/>
  </si>
  <si>
    <t>耐火</t>
    <phoneticPr fontId="4"/>
  </si>
  <si>
    <t>準耐火</t>
    <phoneticPr fontId="4"/>
  </si>
  <si>
    <t>その他</t>
    <phoneticPr fontId="4"/>
  </si>
  <si>
    <t>新耐震基準</t>
    <rPh sb="0" eb="1">
      <t>シン</t>
    </rPh>
    <rPh sb="1" eb="3">
      <t>タイシン</t>
    </rPh>
    <rPh sb="3" eb="5">
      <t>キジュン</t>
    </rPh>
    <phoneticPr fontId="4"/>
  </si>
  <si>
    <t>適合</t>
    <phoneticPr fontId="4"/>
  </si>
  <si>
    <t>不適合　</t>
    <phoneticPr fontId="4"/>
  </si>
  <si>
    <t>延床面積</t>
    <rPh sb="0" eb="1">
      <t>ノ</t>
    </rPh>
    <rPh sb="1" eb="2">
      <t>ユカ</t>
    </rPh>
    <rPh sb="2" eb="4">
      <t>メンセキ</t>
    </rPh>
    <phoneticPr fontId="4"/>
  </si>
  <si>
    <t>㎡　</t>
  </si>
  <si>
    <t>面
積
内
訳</t>
    <rPh sb="0" eb="1">
      <t>メン</t>
    </rPh>
    <rPh sb="2" eb="3">
      <t>セキ</t>
    </rPh>
    <rPh sb="4" eb="5">
      <t>ウチ</t>
    </rPh>
    <rPh sb="6" eb="7">
      <t>ヤク</t>
    </rPh>
    <phoneticPr fontId="4"/>
  </si>
  <si>
    <t>特定施設
(専有）</t>
    <rPh sb="0" eb="2">
      <t>トクテイ</t>
    </rPh>
    <rPh sb="2" eb="4">
      <t>シセツ</t>
    </rPh>
    <rPh sb="6" eb="8">
      <t>センユウ</t>
    </rPh>
    <phoneticPr fontId="4"/>
  </si>
  <si>
    <t>階</t>
    <rPh sb="0" eb="1">
      <t>カイ</t>
    </rPh>
    <phoneticPr fontId="4"/>
  </si>
  <si>
    <t>　㎡</t>
  </si>
  <si>
    <t>共用部分</t>
    <rPh sb="0" eb="2">
      <t>キョウヨウ</t>
    </rPh>
    <rPh sb="2" eb="4">
      <t>ブブン</t>
    </rPh>
    <phoneticPr fontId="4"/>
  </si>
  <si>
    <t>併設①</t>
    <rPh sb="0" eb="2">
      <t>ヘイセツ</t>
    </rPh>
    <phoneticPr fontId="4"/>
  </si>
  <si>
    <t>併設②</t>
    <rPh sb="0" eb="2">
      <t>ヘイセツ</t>
    </rPh>
    <phoneticPr fontId="4"/>
  </si>
  <si>
    <t>併設③</t>
    <rPh sb="0" eb="2">
      <t>ヘイセツ</t>
    </rPh>
    <phoneticPr fontId="4"/>
  </si>
  <si>
    <t>所有形態</t>
    <rPh sb="0" eb="2">
      <t>ショユウ</t>
    </rPh>
    <rPh sb="2" eb="4">
      <t>ケイタイ</t>
    </rPh>
    <phoneticPr fontId="4"/>
  </si>
  <si>
    <t>法人自己所有</t>
    <rPh sb="0" eb="2">
      <t>ホウジン</t>
    </rPh>
    <rPh sb="2" eb="4">
      <t>ジコ</t>
    </rPh>
    <rPh sb="4" eb="6">
      <t>ショユウ</t>
    </rPh>
    <phoneticPr fontId="4"/>
  </si>
  <si>
    <t>賃貸借</t>
    <rPh sb="0" eb="3">
      <t>チンタイシャク</t>
    </rPh>
    <phoneticPr fontId="4"/>
  </si>
  <si>
    <t>（賃貸借期間</t>
    <rPh sb="1" eb="4">
      <t>チンタイシャク</t>
    </rPh>
    <rPh sb="4" eb="6">
      <t>キカン</t>
    </rPh>
    <phoneticPr fontId="4"/>
  </si>
  <si>
    <t>年）</t>
    <rPh sb="0" eb="1">
      <t>ネン</t>
    </rPh>
    <phoneticPr fontId="4"/>
  </si>
  <si>
    <t>転
換
予
定
地
の
概
要</t>
    <rPh sb="0" eb="1">
      <t>コロ</t>
    </rPh>
    <rPh sb="3" eb="4">
      <t>カン</t>
    </rPh>
    <rPh sb="6" eb="7">
      <t>ヨ</t>
    </rPh>
    <rPh sb="9" eb="10">
      <t>サダム</t>
    </rPh>
    <rPh sb="12" eb="13">
      <t>チ</t>
    </rPh>
    <rPh sb="18" eb="19">
      <t>オオムネ</t>
    </rPh>
    <rPh sb="21" eb="22">
      <t>ヨウ</t>
    </rPh>
    <phoneticPr fontId="4"/>
  </si>
  <si>
    <t>所在地</t>
    <rPh sb="0" eb="3">
      <t>ショザイチ</t>
    </rPh>
    <phoneticPr fontId="4"/>
  </si>
  <si>
    <t>小学校区</t>
    <rPh sb="0" eb="3">
      <t>ショウガッコウ</t>
    </rPh>
    <rPh sb="3" eb="4">
      <t>ク</t>
    </rPh>
    <phoneticPr fontId="4"/>
  </si>
  <si>
    <t>中学校区</t>
    <rPh sb="0" eb="3">
      <t>チュウガッコウ</t>
    </rPh>
    <rPh sb="3" eb="4">
      <t>ク</t>
    </rPh>
    <phoneticPr fontId="4"/>
  </si>
  <si>
    <t>m</t>
    <phoneticPr fontId="4"/>
  </si>
  <si>
    <t>用途地域</t>
    <rPh sb="0" eb="2">
      <t>ヨウト</t>
    </rPh>
    <rPh sb="2" eb="4">
      <t>チイキ</t>
    </rPh>
    <phoneticPr fontId="4"/>
  </si>
  <si>
    <t>地目</t>
    <rPh sb="0" eb="1">
      <t>チ</t>
    </rPh>
    <rPh sb="1" eb="2">
      <t>メ</t>
    </rPh>
    <phoneticPr fontId="4"/>
  </si>
  <si>
    <t>防火地域</t>
    <rPh sb="0" eb="2">
      <t>ボウカ</t>
    </rPh>
    <rPh sb="2" eb="4">
      <t>チイキ</t>
    </rPh>
    <phoneticPr fontId="4"/>
  </si>
  <si>
    <t>防火</t>
    <rPh sb="0" eb="2">
      <t>ボウカ</t>
    </rPh>
    <phoneticPr fontId="4"/>
  </si>
  <si>
    <t>準防火</t>
    <rPh sb="0" eb="1">
      <t>ジュン</t>
    </rPh>
    <rPh sb="1" eb="3">
      <t>ボウカ</t>
    </rPh>
    <phoneticPr fontId="4"/>
  </si>
  <si>
    <t>区域外</t>
    <rPh sb="0" eb="2">
      <t>クイキ</t>
    </rPh>
    <rPh sb="2" eb="3">
      <t>ガイ</t>
    </rPh>
    <phoneticPr fontId="4"/>
  </si>
  <si>
    <t>臨海部防災区域</t>
    <rPh sb="0" eb="2">
      <t>リンカイ</t>
    </rPh>
    <rPh sb="2" eb="3">
      <t>ブ</t>
    </rPh>
    <rPh sb="3" eb="5">
      <t>ボウサイ</t>
    </rPh>
    <rPh sb="5" eb="7">
      <t>クイキ</t>
    </rPh>
    <phoneticPr fontId="4"/>
  </si>
  <si>
    <t>区域内</t>
    <phoneticPr fontId="4"/>
  </si>
  <si>
    <t>区域外</t>
    <phoneticPr fontId="4"/>
  </si>
  <si>
    <t>急傾斜地崩壊危険区域</t>
    <rPh sb="0" eb="1">
      <t>キュウ</t>
    </rPh>
    <rPh sb="1" eb="4">
      <t>ケイシャチ</t>
    </rPh>
    <rPh sb="4" eb="6">
      <t>ホウカイ</t>
    </rPh>
    <rPh sb="6" eb="8">
      <t>キケン</t>
    </rPh>
    <rPh sb="8" eb="10">
      <t>クイキ</t>
    </rPh>
    <phoneticPr fontId="4"/>
  </si>
  <si>
    <t>土砂災害特別警戒区域</t>
    <rPh sb="0" eb="2">
      <t>ドシャ</t>
    </rPh>
    <rPh sb="2" eb="4">
      <t>サイガイ</t>
    </rPh>
    <rPh sb="4" eb="6">
      <t>トクベツ</t>
    </rPh>
    <rPh sb="6" eb="8">
      <t>ケイカイ</t>
    </rPh>
    <rPh sb="8" eb="10">
      <t>クイキ</t>
    </rPh>
    <phoneticPr fontId="4"/>
  </si>
  <si>
    <t>浸水想定区域</t>
    <rPh sb="0" eb="2">
      <t>シンスイ</t>
    </rPh>
    <rPh sb="2" eb="4">
      <t>ソウテイ</t>
    </rPh>
    <rPh sb="4" eb="6">
      <t>クイキ</t>
    </rPh>
    <phoneticPr fontId="4"/>
  </si>
  <si>
    <t>風致地区</t>
    <rPh sb="0" eb="2">
      <t>フウチ</t>
    </rPh>
    <rPh sb="2" eb="4">
      <t>チク</t>
    </rPh>
    <phoneticPr fontId="4"/>
  </si>
  <si>
    <t>該当</t>
    <rPh sb="0" eb="2">
      <t>ガイトウ</t>
    </rPh>
    <phoneticPr fontId="4"/>
  </si>
  <si>
    <t>非該当</t>
    <rPh sb="0" eb="3">
      <t>ヒガイトウ</t>
    </rPh>
    <phoneticPr fontId="4"/>
  </si>
  <si>
    <t>建築協定地区</t>
    <rPh sb="0" eb="2">
      <t>ケンチク</t>
    </rPh>
    <rPh sb="2" eb="4">
      <t>キョウテイ</t>
    </rPh>
    <rPh sb="4" eb="6">
      <t>チク</t>
    </rPh>
    <phoneticPr fontId="4"/>
  </si>
  <si>
    <t>接道道路幅員</t>
    <rPh sb="0" eb="1">
      <t>セツ</t>
    </rPh>
    <rPh sb="1" eb="2">
      <t>ドウ</t>
    </rPh>
    <rPh sb="2" eb="4">
      <t>ドウロ</t>
    </rPh>
    <rPh sb="4" eb="6">
      <t>フクイン</t>
    </rPh>
    <phoneticPr fontId="4"/>
  </si>
  <si>
    <t>ｍ</t>
    <phoneticPr fontId="4"/>
  </si>
  <si>
    <t>敷地</t>
    <rPh sb="0" eb="2">
      <t>シキチ</t>
    </rPh>
    <phoneticPr fontId="4"/>
  </si>
  <si>
    <t>面）</t>
    <rPh sb="0" eb="1">
      <t>メン</t>
    </rPh>
    <phoneticPr fontId="4"/>
  </si>
  <si>
    <t>敷地面積</t>
    <rPh sb="0" eb="2">
      <t>シキチ</t>
    </rPh>
    <rPh sb="2" eb="4">
      <t>メンセキ</t>
    </rPh>
    <phoneticPr fontId="4"/>
  </si>
  <si>
    <t>㎡</t>
    <phoneticPr fontId="4"/>
  </si>
  <si>
    <t>建ぺい率</t>
    <rPh sb="0" eb="1">
      <t>ケン</t>
    </rPh>
    <rPh sb="3" eb="4">
      <t>リツ</t>
    </rPh>
    <phoneticPr fontId="4"/>
  </si>
  <si>
    <t>％</t>
    <phoneticPr fontId="4"/>
  </si>
  <si>
    <t>容積率</t>
    <rPh sb="0" eb="2">
      <t>ヨウセキ</t>
    </rPh>
    <rPh sb="2" eb="3">
      <t>リツ</t>
    </rPh>
    <phoneticPr fontId="4"/>
  </si>
  <si>
    <t>法人自己所有</t>
  </si>
  <si>
    <t>法人取得予定</t>
    <phoneticPr fontId="4"/>
  </si>
  <si>
    <t>賃貸借　（</t>
    <rPh sb="0" eb="3">
      <t>チンタイシャク</t>
    </rPh>
    <phoneticPr fontId="4"/>
  </si>
  <si>
    <t>賃貸借期間</t>
    <rPh sb="0" eb="3">
      <t>チンタイシャク</t>
    </rPh>
    <rPh sb="3" eb="5">
      <t>キカン</t>
    </rPh>
    <phoneticPr fontId="4"/>
  </si>
  <si>
    <t>その他
特筆すべき事項</t>
    <rPh sb="2" eb="3">
      <t>タ</t>
    </rPh>
    <rPh sb="4" eb="6">
      <t>トクヒツ</t>
    </rPh>
    <rPh sb="9" eb="11">
      <t>ジコウ</t>
    </rPh>
    <phoneticPr fontId="4"/>
  </si>
  <si>
    <t>※用途地域等は名古屋市公式ウェブサイトでご確認ください。</t>
    <rPh sb="1" eb="3">
      <t>ヨウト</t>
    </rPh>
    <rPh sb="3" eb="5">
      <t>チイキ</t>
    </rPh>
    <rPh sb="5" eb="6">
      <t>トウ</t>
    </rPh>
    <rPh sb="7" eb="11">
      <t>ナゴヤシ</t>
    </rPh>
    <rPh sb="11" eb="13">
      <t>コウシキ</t>
    </rPh>
    <rPh sb="21" eb="23">
      <t>カクニン</t>
    </rPh>
    <phoneticPr fontId="4"/>
  </si>
  <si>
    <t>転　　換　　計　　画　　書　　１</t>
    <phoneticPr fontId="3"/>
  </si>
  <si>
    <t>定 員</t>
    <rPh sb="0" eb="1">
      <t>サダム</t>
    </rPh>
    <rPh sb="2" eb="3">
      <t>イン</t>
    </rPh>
    <phoneticPr fontId="4"/>
  </si>
  <si>
    <t>交通手段（最寄り駅・バス停）</t>
    <rPh sb="0" eb="2">
      <t>コウツウ</t>
    </rPh>
    <rPh sb="2" eb="4">
      <t>シュダン</t>
    </rPh>
    <rPh sb="5" eb="7">
      <t>モヨ</t>
    </rPh>
    <rPh sb="8" eb="9">
      <t>エキ</t>
    </rPh>
    <rPh sb="12" eb="13">
      <t>テイ</t>
    </rPh>
    <phoneticPr fontId="4"/>
  </si>
  <si>
    <t>最寄り駅・バス停から
施設までの距離</t>
    <rPh sb="0" eb="2">
      <t>モヨ</t>
    </rPh>
    <rPh sb="3" eb="4">
      <t>エキ</t>
    </rPh>
    <rPh sb="7" eb="8">
      <t>テイ</t>
    </rPh>
    <rPh sb="11" eb="13">
      <t>シセツ</t>
    </rPh>
    <rPh sb="16" eb="18">
      <t>キョリ</t>
    </rPh>
    <phoneticPr fontId="4"/>
  </si>
  <si>
    <t>非常災害対策</t>
    <rPh sb="0" eb="2">
      <t>ヒジョウ</t>
    </rPh>
    <rPh sb="2" eb="4">
      <t>サイガイ</t>
    </rPh>
    <rPh sb="4" eb="6">
      <t>タイサク</t>
    </rPh>
    <phoneticPr fontId="3"/>
  </si>
  <si>
    <t>対応内容等</t>
    <rPh sb="0" eb="2">
      <t>タイオウ</t>
    </rPh>
    <rPh sb="2" eb="4">
      <t>ナイヨウ</t>
    </rPh>
    <rPh sb="4" eb="5">
      <t>トウ</t>
    </rPh>
    <phoneticPr fontId="3"/>
  </si>
  <si>
    <t>消防署への相談状況</t>
    <rPh sb="0" eb="3">
      <t>ショウボウショ</t>
    </rPh>
    <rPh sb="5" eb="7">
      <t>ソウダン</t>
    </rPh>
    <rPh sb="7" eb="9">
      <t>ジョウキョウ</t>
    </rPh>
    <phoneticPr fontId="3"/>
  </si>
  <si>
    <t>相談中</t>
    <rPh sb="0" eb="3">
      <t>ソウダンチュウ</t>
    </rPh>
    <phoneticPr fontId="3"/>
  </si>
  <si>
    <t>相談済</t>
    <rPh sb="0" eb="2">
      <t>ソウダン</t>
    </rPh>
    <rPh sb="2" eb="3">
      <t>ズ</t>
    </rPh>
    <phoneticPr fontId="3"/>
  </si>
  <si>
    <t>給水設備</t>
    <rPh sb="0" eb="2">
      <t>キュウスイ</t>
    </rPh>
    <rPh sb="2" eb="4">
      <t>セツビ</t>
    </rPh>
    <phoneticPr fontId="3"/>
  </si>
  <si>
    <t>【構造の内容】</t>
    <rPh sb="1" eb="3">
      <t>コウゾウ</t>
    </rPh>
    <rPh sb="4" eb="6">
      <t>ナイヨウ</t>
    </rPh>
    <phoneticPr fontId="3"/>
  </si>
  <si>
    <t>【ゾーニングの効果】</t>
    <rPh sb="7" eb="9">
      <t>コウカ</t>
    </rPh>
    <phoneticPr fontId="3"/>
  </si>
  <si>
    <t>ゾーニングが
可能な構造</t>
    <rPh sb="7" eb="9">
      <t>カノウ</t>
    </rPh>
    <rPh sb="10" eb="12">
      <t>コウゾウ</t>
    </rPh>
    <phoneticPr fontId="3"/>
  </si>
  <si>
    <t>非常用自家発電
（法令等において
設置義務のある
ものを除く）</t>
    <rPh sb="0" eb="3">
      <t>ヒジョウヨウ</t>
    </rPh>
    <rPh sb="3" eb="5">
      <t>ジカ</t>
    </rPh>
    <rPh sb="5" eb="7">
      <t>ハツデン</t>
    </rPh>
    <rPh sb="9" eb="11">
      <t>ホウレイ</t>
    </rPh>
    <rPh sb="11" eb="12">
      <t>トウ</t>
    </rPh>
    <rPh sb="17" eb="19">
      <t>セッチ</t>
    </rPh>
    <rPh sb="19" eb="21">
      <t>ギム</t>
    </rPh>
    <rPh sb="28" eb="29">
      <t>ノゾ</t>
    </rPh>
    <phoneticPr fontId="3"/>
  </si>
  <si>
    <t>ユニット入口への
玄関室の設置</t>
    <phoneticPr fontId="3"/>
  </si>
  <si>
    <t>感染対策に配慮
した面会室の設置</t>
    <phoneticPr fontId="3"/>
  </si>
  <si>
    <t>陰圧装置の設置</t>
    <rPh sb="0" eb="2">
      <t>インアツ</t>
    </rPh>
    <rPh sb="2" eb="4">
      <t>ソウチ</t>
    </rPh>
    <rPh sb="5" eb="7">
      <t>セッチ</t>
    </rPh>
    <phoneticPr fontId="3"/>
  </si>
  <si>
    <t>防犯対策に関する
設備（防犯カメラ等
設置している
（設置予定も含む）
設備をすべて記入）</t>
    <phoneticPr fontId="3"/>
  </si>
  <si>
    <t>入居事務経費、手数料等入居時に徴収する上記以外のもの</t>
    <rPh sb="0" eb="2">
      <t>ニュウキョ</t>
    </rPh>
    <rPh sb="2" eb="4">
      <t>ジム</t>
    </rPh>
    <rPh sb="4" eb="6">
      <t>ケイヒ</t>
    </rPh>
    <rPh sb="7" eb="10">
      <t>テスウリョウ</t>
    </rPh>
    <rPh sb="10" eb="11">
      <t>トウ</t>
    </rPh>
    <rPh sb="11" eb="13">
      <t>ニュウキョ</t>
    </rPh>
    <rPh sb="13" eb="14">
      <t>ジ</t>
    </rPh>
    <rPh sb="15" eb="17">
      <t>チョウシュウ</t>
    </rPh>
    <rPh sb="19" eb="21">
      <t>ジョウキ</t>
    </rPh>
    <rPh sb="21" eb="23">
      <t>イガイ</t>
    </rPh>
    <phoneticPr fontId="4"/>
  </si>
  <si>
    <t>費用の名称「　　　　　」</t>
    <rPh sb="0" eb="2">
      <t>ヒヨウ</t>
    </rPh>
    <rPh sb="3" eb="5">
      <t>メイショウ</t>
    </rPh>
    <phoneticPr fontId="3"/>
  </si>
  <si>
    <t>（</t>
    <phoneticPr fontId="3"/>
  </si>
  <si>
    <t>年</t>
    <rPh sb="0" eb="1">
      <t>ネン</t>
    </rPh>
    <phoneticPr fontId="3"/>
  </si>
  <si>
    <t>利用料金の設定（税抜き）</t>
    <rPh sb="0" eb="2">
      <t>リヨウ</t>
    </rPh>
    <rPh sb="2" eb="4">
      <t>リョウキン</t>
    </rPh>
    <rPh sb="5" eb="7">
      <t>セッテイ</t>
    </rPh>
    <rPh sb="8" eb="9">
      <t>ゼイ</t>
    </rPh>
    <rPh sb="9" eb="10">
      <t>ヌ</t>
    </rPh>
    <phoneticPr fontId="4"/>
  </si>
  <si>
    <t>計画作成担当者予定者経歴書</t>
    <rPh sb="0" eb="7">
      <t>ケイカクサクセイタントウシャ</t>
    </rPh>
    <rPh sb="7" eb="10">
      <t>ヨテイシャ</t>
    </rPh>
    <rPh sb="10" eb="13">
      <t>ケイレキショ</t>
    </rPh>
    <phoneticPr fontId="4"/>
  </si>
  <si>
    <t>すでに就任予定の管理者、計画作成担当者及び生活相談員がいる場合に提出してください。個人情報が含まれるため、本人の同意を得てからご提出ください。</t>
    <rPh sb="19" eb="20">
      <t>オヨ</t>
    </rPh>
    <rPh sb="21" eb="23">
      <t>セイカツ</t>
    </rPh>
    <rPh sb="23" eb="26">
      <t>ソウダンイン</t>
    </rPh>
    <rPh sb="41" eb="43">
      <t>コジン</t>
    </rPh>
    <rPh sb="43" eb="45">
      <t>ジョウホウ</t>
    </rPh>
    <rPh sb="46" eb="47">
      <t>フク</t>
    </rPh>
    <rPh sb="53" eb="55">
      <t>ホンニン</t>
    </rPh>
    <rPh sb="56" eb="58">
      <t>ドウイ</t>
    </rPh>
    <rPh sb="59" eb="60">
      <t>エ</t>
    </rPh>
    <rPh sb="64" eb="66">
      <t>テイシュツ</t>
    </rPh>
    <phoneticPr fontId="4"/>
  </si>
  <si>
    <t>人件費等の運転資金は、3ケ月分で積算ください。</t>
    <rPh sb="0" eb="3">
      <t>ジンケンヒ</t>
    </rPh>
    <rPh sb="3" eb="4">
      <t>トウ</t>
    </rPh>
    <rPh sb="5" eb="7">
      <t>ウンテン</t>
    </rPh>
    <rPh sb="7" eb="9">
      <t>シキン</t>
    </rPh>
    <rPh sb="13" eb="14">
      <t>ゲツ</t>
    </rPh>
    <rPh sb="14" eb="15">
      <t>ブン</t>
    </rPh>
    <rPh sb="16" eb="18">
      <t>セキサン</t>
    </rPh>
    <phoneticPr fontId="4"/>
  </si>
  <si>
    <t>施設の平面図</t>
    <rPh sb="0" eb="2">
      <t>シセツ</t>
    </rPh>
    <phoneticPr fontId="3"/>
  </si>
  <si>
    <t>応募相談及び各種書類提出は、運営法人の方の同席をお願いします。</t>
    <rPh sb="0" eb="2">
      <t>オウボ</t>
    </rPh>
    <rPh sb="2" eb="4">
      <t>ソウダン</t>
    </rPh>
    <rPh sb="4" eb="5">
      <t>オヨ</t>
    </rPh>
    <rPh sb="6" eb="8">
      <t>カクシュ</t>
    </rPh>
    <rPh sb="8" eb="10">
      <t>ショルイ</t>
    </rPh>
    <rPh sb="10" eb="12">
      <t>テイシュツ</t>
    </rPh>
    <rPh sb="14" eb="16">
      <t>ウンエイ</t>
    </rPh>
    <rPh sb="16" eb="18">
      <t>ホウジン</t>
    </rPh>
    <rPh sb="19" eb="20">
      <t>カタ</t>
    </rPh>
    <rPh sb="21" eb="23">
      <t>ドウセキ</t>
    </rPh>
    <rPh sb="25" eb="26">
      <t>ネガ</t>
    </rPh>
    <phoneticPr fontId="4"/>
  </si>
  <si>
    <t>様式2-①</t>
    <rPh sb="0" eb="2">
      <t>ヨウシキ</t>
    </rPh>
    <phoneticPr fontId="4"/>
  </si>
  <si>
    <t>様式6</t>
    <rPh sb="0" eb="2">
      <t>ヨウシキ</t>
    </rPh>
    <phoneticPr fontId="4"/>
  </si>
  <si>
    <t>様式7-1,2</t>
    <rPh sb="0" eb="2">
      <t>ヨウシキ</t>
    </rPh>
    <phoneticPr fontId="4"/>
  </si>
  <si>
    <t>様式8-①</t>
    <rPh sb="0" eb="2">
      <t>ヨウシキ</t>
    </rPh>
    <phoneticPr fontId="4"/>
  </si>
  <si>
    <t>様式8-②</t>
    <rPh sb="0" eb="2">
      <t>ヨウシキ</t>
    </rPh>
    <phoneticPr fontId="4"/>
  </si>
  <si>
    <t>様式8-③</t>
    <rPh sb="0" eb="2">
      <t>ヨウシキ</t>
    </rPh>
    <phoneticPr fontId="4"/>
  </si>
  <si>
    <t>様式19</t>
    <phoneticPr fontId="3"/>
  </si>
  <si>
    <t>様式20</t>
    <phoneticPr fontId="3"/>
  </si>
  <si>
    <t>直近3ヶ月以内の原本。土地・建物が賃貸の場合は、賃貸借契約書の写しもあわせて提出してください。</t>
    <rPh sb="0" eb="2">
      <t>チョッキン</t>
    </rPh>
    <rPh sb="4" eb="5">
      <t>ゲツ</t>
    </rPh>
    <rPh sb="5" eb="7">
      <t>イナイ</t>
    </rPh>
    <rPh sb="8" eb="10">
      <t>ゲンポン</t>
    </rPh>
    <rPh sb="11" eb="13">
      <t>トチ</t>
    </rPh>
    <rPh sb="14" eb="16">
      <t>タテモノ</t>
    </rPh>
    <rPh sb="17" eb="19">
      <t>チンタイ</t>
    </rPh>
    <rPh sb="20" eb="22">
      <t>バアイ</t>
    </rPh>
    <rPh sb="24" eb="30">
      <t>チンタイシャクケイヤクショ</t>
    </rPh>
    <rPh sb="31" eb="32">
      <t>ウツ</t>
    </rPh>
    <rPh sb="38" eb="40">
      <t>テイシュツ</t>
    </rPh>
    <phoneticPr fontId="4"/>
  </si>
  <si>
    <t>直近1ヶ月以内のもの。</t>
    <rPh sb="0" eb="2">
      <t>チョッキン</t>
    </rPh>
    <rPh sb="4" eb="5">
      <t>ゲツ</t>
    </rPh>
    <rPh sb="5" eb="7">
      <t>イナイ</t>
    </rPh>
    <phoneticPr fontId="3"/>
  </si>
  <si>
    <t>初年度赤字の場合は、黒字になる年度の分まで提出してください。転換時に併設予定事業所についても作成ください（様式10-2）。</t>
    <rPh sb="0" eb="3">
      <t>ショネンド</t>
    </rPh>
    <rPh sb="3" eb="5">
      <t>アカジ</t>
    </rPh>
    <rPh sb="6" eb="8">
      <t>バアイ</t>
    </rPh>
    <rPh sb="10" eb="12">
      <t>クロジ</t>
    </rPh>
    <rPh sb="15" eb="17">
      <t>ネンド</t>
    </rPh>
    <rPh sb="18" eb="19">
      <t>ブン</t>
    </rPh>
    <rPh sb="21" eb="23">
      <t>テイシュツ</t>
    </rPh>
    <rPh sb="53" eb="55">
      <t>ヨウシキ</t>
    </rPh>
    <phoneticPr fontId="4"/>
  </si>
  <si>
    <t>様式10-1</t>
    <rPh sb="0" eb="2">
      <t>ヨウシキ</t>
    </rPh>
    <phoneticPr fontId="4"/>
  </si>
  <si>
    <t>転換予定施設において既に実施しており、転換後も継続して実施する内容及び転換後に新たに実施する内容について記載してください。</t>
    <rPh sb="0" eb="2">
      <t>テンカン</t>
    </rPh>
    <rPh sb="2" eb="4">
      <t>ヨテイ</t>
    </rPh>
    <rPh sb="4" eb="6">
      <t>シセツ</t>
    </rPh>
    <rPh sb="10" eb="11">
      <t>スデ</t>
    </rPh>
    <rPh sb="12" eb="14">
      <t>ジッシ</t>
    </rPh>
    <rPh sb="19" eb="21">
      <t>テンカン</t>
    </rPh>
    <rPh sb="21" eb="22">
      <t>ゴ</t>
    </rPh>
    <rPh sb="23" eb="25">
      <t>ケイゾク</t>
    </rPh>
    <rPh sb="27" eb="29">
      <t>ジッシ</t>
    </rPh>
    <rPh sb="31" eb="33">
      <t>ナイヨウ</t>
    </rPh>
    <rPh sb="33" eb="34">
      <t>オヨ</t>
    </rPh>
    <rPh sb="35" eb="37">
      <t>テンカン</t>
    </rPh>
    <rPh sb="37" eb="38">
      <t>ゴ</t>
    </rPh>
    <rPh sb="39" eb="40">
      <t>アラ</t>
    </rPh>
    <rPh sb="42" eb="44">
      <t>ジッシ</t>
    </rPh>
    <rPh sb="46" eb="48">
      <t>ナイヨウ</t>
    </rPh>
    <rPh sb="52" eb="54">
      <t>キサイ</t>
    </rPh>
    <phoneticPr fontId="3"/>
  </si>
  <si>
    <t>　入居者の安全に配慮された構造・設備について、設置しているもの（設置予定も含む）をチェックし具体的に記載してください。</t>
    <rPh sb="1" eb="4">
      <t>ニュウキョシャ</t>
    </rPh>
    <rPh sb="5" eb="7">
      <t>アンゼン</t>
    </rPh>
    <rPh sb="8" eb="10">
      <t>ハイリョ</t>
    </rPh>
    <rPh sb="13" eb="15">
      <t>コウゾウ</t>
    </rPh>
    <rPh sb="16" eb="18">
      <t>セツビ</t>
    </rPh>
    <rPh sb="23" eb="25">
      <t>セッチ</t>
    </rPh>
    <rPh sb="32" eb="34">
      <t>セッチ</t>
    </rPh>
    <rPh sb="34" eb="36">
      <t>ヨテイ</t>
    </rPh>
    <rPh sb="37" eb="38">
      <t>フク</t>
    </rPh>
    <rPh sb="46" eb="49">
      <t>グタイテキ</t>
    </rPh>
    <rPh sb="50" eb="52">
      <t>キサイ</t>
    </rPh>
    <phoneticPr fontId="4"/>
  </si>
  <si>
    <r>
      <t>【具体的な取組み】</t>
    </r>
    <r>
      <rPr>
        <sz val="10"/>
        <color theme="1"/>
        <rFont val="ＭＳ Ｐゴシック"/>
        <family val="3"/>
        <charset val="128"/>
      </rPr>
      <t>＊重度化対応を実施する場合のみ、具体的な取組みをすべて記載してください。</t>
    </r>
    <rPh sb="1" eb="4">
      <t>グタイテキ</t>
    </rPh>
    <rPh sb="5" eb="7">
      <t>トリク</t>
    </rPh>
    <rPh sb="10" eb="13">
      <t>ジュウドカ</t>
    </rPh>
    <rPh sb="13" eb="15">
      <t>タイオウ</t>
    </rPh>
    <rPh sb="16" eb="18">
      <t>ジッシ</t>
    </rPh>
    <rPh sb="20" eb="22">
      <t>バアイ</t>
    </rPh>
    <rPh sb="25" eb="28">
      <t>グタイテキ</t>
    </rPh>
    <rPh sb="29" eb="31">
      <t>トリク</t>
    </rPh>
    <rPh sb="36" eb="38">
      <t>キサイ</t>
    </rPh>
    <phoneticPr fontId="4"/>
  </si>
  <si>
    <r>
      <t>【具体的な取組み】</t>
    </r>
    <r>
      <rPr>
        <sz val="10"/>
        <color theme="1"/>
        <rFont val="ＭＳ Ｐゴシック"/>
        <family val="3"/>
        <charset val="128"/>
      </rPr>
      <t>＊認知症ケアを実施する場合のみ、具体的な取組みをすべて記載してください。</t>
    </r>
    <rPh sb="1" eb="4">
      <t>グタイテキ</t>
    </rPh>
    <rPh sb="5" eb="7">
      <t>トリク</t>
    </rPh>
    <rPh sb="10" eb="13">
      <t>ニンチショウ</t>
    </rPh>
    <rPh sb="16" eb="18">
      <t>ジッシ</t>
    </rPh>
    <rPh sb="20" eb="22">
      <t>バアイ</t>
    </rPh>
    <rPh sb="25" eb="28">
      <t>グタイテキ</t>
    </rPh>
    <rPh sb="29" eb="31">
      <t>トリク</t>
    </rPh>
    <rPh sb="36" eb="38">
      <t>キサイ</t>
    </rPh>
    <phoneticPr fontId="4"/>
  </si>
  <si>
    <r>
      <t>【取組みに伴う効果】</t>
    </r>
    <r>
      <rPr>
        <sz val="10"/>
        <color theme="1"/>
        <rFont val="ＭＳ Ｐゴシック"/>
        <family val="3"/>
        <charset val="128"/>
      </rPr>
      <t>＊認知症ケアを実施する場合のみ記入してください。</t>
    </r>
    <rPh sb="1" eb="3">
      <t>トリク</t>
    </rPh>
    <rPh sb="5" eb="6">
      <t>トモナ</t>
    </rPh>
    <rPh sb="7" eb="9">
      <t>コウカ</t>
    </rPh>
    <rPh sb="11" eb="14">
      <t>ニンチショウ</t>
    </rPh>
    <rPh sb="17" eb="19">
      <t>ジッシ</t>
    </rPh>
    <rPh sb="21" eb="23">
      <t>バアイ</t>
    </rPh>
    <rPh sb="25" eb="27">
      <t>キニュウ</t>
    </rPh>
    <phoneticPr fontId="4"/>
  </si>
  <si>
    <r>
      <t>【取組みに伴う効果】</t>
    </r>
    <r>
      <rPr>
        <sz val="10"/>
        <color theme="1"/>
        <rFont val="ＭＳ Ｐゴシック"/>
        <family val="3"/>
        <charset val="128"/>
      </rPr>
      <t>＊重度化対応を実施する場合のみ記入してください。</t>
    </r>
    <rPh sb="1" eb="3">
      <t>トリク</t>
    </rPh>
    <rPh sb="5" eb="6">
      <t>トモナ</t>
    </rPh>
    <rPh sb="7" eb="9">
      <t>コウカ</t>
    </rPh>
    <rPh sb="11" eb="14">
      <t>ジュウドカ</t>
    </rPh>
    <rPh sb="14" eb="16">
      <t>タイオウ</t>
    </rPh>
    <rPh sb="17" eb="19">
      <t>ジッシ</t>
    </rPh>
    <rPh sb="21" eb="23">
      <t>バアイ</t>
    </rPh>
    <rPh sb="25" eb="27">
      <t>キニュウ</t>
    </rPh>
    <phoneticPr fontId="4"/>
  </si>
  <si>
    <r>
      <t>【具体的な取組み】</t>
    </r>
    <r>
      <rPr>
        <sz val="10"/>
        <color theme="1"/>
        <rFont val="ＭＳ Ｐゴシック"/>
        <family val="3"/>
        <charset val="128"/>
      </rPr>
      <t>＊看取りを実施する場合のみ、具体的な取組みをすべて記載してください。</t>
    </r>
    <rPh sb="1" eb="4">
      <t>グタイテキ</t>
    </rPh>
    <rPh sb="5" eb="7">
      <t>トリク</t>
    </rPh>
    <rPh sb="10" eb="12">
      <t>ミト</t>
    </rPh>
    <rPh sb="14" eb="16">
      <t>ジッシ</t>
    </rPh>
    <rPh sb="18" eb="20">
      <t>バアイ</t>
    </rPh>
    <rPh sb="23" eb="26">
      <t>グタイテキ</t>
    </rPh>
    <rPh sb="27" eb="29">
      <t>トリク</t>
    </rPh>
    <rPh sb="34" eb="36">
      <t>キサイ</t>
    </rPh>
    <phoneticPr fontId="4"/>
  </si>
  <si>
    <r>
      <t>【取組みに伴う効果】</t>
    </r>
    <r>
      <rPr>
        <sz val="10"/>
        <color theme="1"/>
        <rFont val="ＭＳ Ｐゴシック"/>
        <family val="3"/>
        <charset val="128"/>
      </rPr>
      <t>＊看取りを実施する場合のみ記入してください。</t>
    </r>
    <rPh sb="1" eb="3">
      <t>トリク</t>
    </rPh>
    <rPh sb="5" eb="6">
      <t>トモナ</t>
    </rPh>
    <rPh sb="7" eb="9">
      <t>コウカ</t>
    </rPh>
    <rPh sb="11" eb="13">
      <t>ミト</t>
    </rPh>
    <rPh sb="15" eb="17">
      <t>ジッシ</t>
    </rPh>
    <rPh sb="19" eb="21">
      <t>バアイ</t>
    </rPh>
    <rPh sb="23" eb="25">
      <t>キニュウ</t>
    </rPh>
    <phoneticPr fontId="4"/>
  </si>
  <si>
    <t>　安定的かつ継続的な人材確保・人材定着を行うための法人独自の取組み（体制）や活用している福利厚生等、以下の①～③の項目について、その内容及びそれに伴う効果を具体的に記載してください。（特定施設入居者生活介護の運営基準や名古屋市有料老人ホーム設置運営指導指針等で定められている基準以上のものについて記載してください。）</t>
    <rPh sb="1" eb="3">
      <t>アンテイ</t>
    </rPh>
    <rPh sb="3" eb="4">
      <t>テキ</t>
    </rPh>
    <rPh sb="6" eb="8">
      <t>ケイゾク</t>
    </rPh>
    <rPh sb="8" eb="9">
      <t>テキ</t>
    </rPh>
    <rPh sb="20" eb="21">
      <t>オコナ</t>
    </rPh>
    <rPh sb="25" eb="27">
      <t>ホウジン</t>
    </rPh>
    <rPh sb="27" eb="29">
      <t>ドクジ</t>
    </rPh>
    <rPh sb="30" eb="31">
      <t>ト</t>
    </rPh>
    <rPh sb="31" eb="32">
      <t>ク</t>
    </rPh>
    <rPh sb="34" eb="36">
      <t>タイセイ</t>
    </rPh>
    <rPh sb="38" eb="40">
      <t>カツヨウ</t>
    </rPh>
    <rPh sb="44" eb="46">
      <t>フクリ</t>
    </rPh>
    <rPh sb="46" eb="48">
      <t>コウセイ</t>
    </rPh>
    <rPh sb="48" eb="49">
      <t>トウ</t>
    </rPh>
    <rPh sb="50" eb="52">
      <t>イカ</t>
    </rPh>
    <rPh sb="57" eb="59">
      <t>コウモク</t>
    </rPh>
    <rPh sb="66" eb="68">
      <t>ナイヨウ</t>
    </rPh>
    <rPh sb="68" eb="69">
      <t>オヨ</t>
    </rPh>
    <rPh sb="73" eb="74">
      <t>トモナ</t>
    </rPh>
    <rPh sb="75" eb="77">
      <t>コウカ</t>
    </rPh>
    <rPh sb="78" eb="80">
      <t>グタイ</t>
    </rPh>
    <rPh sb="80" eb="81">
      <t>テキ</t>
    </rPh>
    <rPh sb="82" eb="84">
      <t>キサイ</t>
    </rPh>
    <rPh sb="92" eb="94">
      <t>トクテイ</t>
    </rPh>
    <rPh sb="94" eb="96">
      <t>シセツ</t>
    </rPh>
    <rPh sb="96" eb="99">
      <t>ニュウキョシャ</t>
    </rPh>
    <rPh sb="99" eb="101">
      <t>セイカツ</t>
    </rPh>
    <rPh sb="101" eb="103">
      <t>カイゴ</t>
    </rPh>
    <rPh sb="104" eb="106">
      <t>ウンエイ</t>
    </rPh>
    <rPh sb="106" eb="108">
      <t>キジュン</t>
    </rPh>
    <rPh sb="109" eb="113">
      <t>ナゴヤシ</t>
    </rPh>
    <rPh sb="113" eb="115">
      <t>ユウリョウ</t>
    </rPh>
    <rPh sb="115" eb="117">
      <t>ロウジン</t>
    </rPh>
    <rPh sb="120" eb="122">
      <t>セッチ</t>
    </rPh>
    <rPh sb="122" eb="124">
      <t>ウンエイ</t>
    </rPh>
    <rPh sb="124" eb="126">
      <t>シドウ</t>
    </rPh>
    <rPh sb="126" eb="128">
      <t>シシン</t>
    </rPh>
    <rPh sb="128" eb="129">
      <t>トウ</t>
    </rPh>
    <rPh sb="130" eb="131">
      <t>サダ</t>
    </rPh>
    <rPh sb="137" eb="139">
      <t>キジュン</t>
    </rPh>
    <rPh sb="139" eb="141">
      <t>イジョウ</t>
    </rPh>
    <rPh sb="148" eb="150">
      <t>キサイ</t>
    </rPh>
    <phoneticPr fontId="4"/>
  </si>
  <si>
    <t>【実施している（予定を含む）取組み】</t>
    <rPh sb="1" eb="3">
      <t>ジッシ</t>
    </rPh>
    <rPh sb="8" eb="10">
      <t>ヨテイ</t>
    </rPh>
    <rPh sb="11" eb="12">
      <t>フク</t>
    </rPh>
    <rPh sb="14" eb="16">
      <t>トリク</t>
    </rPh>
    <phoneticPr fontId="4"/>
  </si>
  <si>
    <t>　ICT・介護ロボットの活用について、実施している（予定も含む）項目についてあてはまるものをすべてチェックし、それぞれの内容を具体的に記載してください。
　※③を選択した場合は内容の記載は不要です。</t>
    <rPh sb="5" eb="7">
      <t>カイゴ</t>
    </rPh>
    <rPh sb="12" eb="14">
      <t>カツヨウ</t>
    </rPh>
    <rPh sb="19" eb="21">
      <t>ジッシ</t>
    </rPh>
    <rPh sb="26" eb="28">
      <t>ヨテイ</t>
    </rPh>
    <rPh sb="29" eb="30">
      <t>フク</t>
    </rPh>
    <rPh sb="32" eb="34">
      <t>コウモク</t>
    </rPh>
    <rPh sb="60" eb="62">
      <t>ナイヨウ</t>
    </rPh>
    <rPh sb="63" eb="66">
      <t>グタイテキ</t>
    </rPh>
    <rPh sb="67" eb="69">
      <t>キサイ</t>
    </rPh>
    <rPh sb="81" eb="83">
      <t>センタク</t>
    </rPh>
    <rPh sb="85" eb="87">
      <t>バアイ</t>
    </rPh>
    <rPh sb="88" eb="90">
      <t>ナイヨウ</t>
    </rPh>
    <rPh sb="91" eb="93">
      <t>キサイ</t>
    </rPh>
    <rPh sb="94" eb="96">
      <t>フヨウ</t>
    </rPh>
    <phoneticPr fontId="4"/>
  </si>
  <si>
    <t>【導入機器の種類】</t>
    <phoneticPr fontId="4"/>
  </si>
  <si>
    <t>【導入による効果】</t>
    <phoneticPr fontId="4"/>
  </si>
  <si>
    <r>
      <t xml:space="preserve">その他
</t>
    </r>
    <r>
      <rPr>
        <sz val="6"/>
        <rFont val="ＭＳ Ｐゴシック"/>
        <family val="3"/>
        <charset val="128"/>
      </rPr>
      <t>　</t>
    </r>
    <r>
      <rPr>
        <sz val="10"/>
        <rFont val="ＭＳ Ｐゴシック"/>
        <family val="3"/>
        <charset val="128"/>
      </rPr>
      <t xml:space="preserve">
</t>
    </r>
    <r>
      <rPr>
        <sz val="8"/>
        <rFont val="ＭＳ Ｐゴシック"/>
        <family val="3"/>
        <charset val="128"/>
      </rPr>
      <t>上記以外の</t>
    </r>
    <r>
      <rPr>
        <sz val="10"/>
        <rFont val="ＭＳ Ｐゴシック"/>
        <family val="3"/>
        <charset val="128"/>
      </rPr>
      <t xml:space="preserve">
</t>
    </r>
    <r>
      <rPr>
        <sz val="8"/>
        <rFont val="ＭＳ Ｐゴシック"/>
        <family val="3"/>
        <charset val="128"/>
      </rPr>
      <t>有料老人ホーム
　サービス付き高齢者向け住宅　等</t>
    </r>
    <rPh sb="2" eb="3">
      <t>タ</t>
    </rPh>
    <rPh sb="6" eb="8">
      <t>ジョウキ</t>
    </rPh>
    <rPh sb="8" eb="10">
      <t>イガイ</t>
    </rPh>
    <rPh sb="12" eb="14">
      <t>ユウリョウ</t>
    </rPh>
    <rPh sb="14" eb="16">
      <t>ロウジン</t>
    </rPh>
    <rPh sb="25" eb="26">
      <t>ツ</t>
    </rPh>
    <rPh sb="27" eb="28">
      <t>コウ</t>
    </rPh>
    <rPh sb="28" eb="29">
      <t>レイ</t>
    </rPh>
    <rPh sb="29" eb="30">
      <t>シャ</t>
    </rPh>
    <rPh sb="30" eb="31">
      <t>ム</t>
    </rPh>
    <rPh sb="32" eb="34">
      <t>ジュウタク</t>
    </rPh>
    <rPh sb="35" eb="36">
      <t>トウ</t>
    </rPh>
    <phoneticPr fontId="4"/>
  </si>
  <si>
    <t>　写真番号　②</t>
    <rPh sb="1" eb="3">
      <t>シャシン</t>
    </rPh>
    <rPh sb="3" eb="5">
      <t>バンゴウ</t>
    </rPh>
    <phoneticPr fontId="4"/>
  </si>
  <si>
    <t>　写真番号　③</t>
    <rPh sb="1" eb="3">
      <t>シャシン</t>
    </rPh>
    <rPh sb="3" eb="5">
      <t>バンゴウ</t>
    </rPh>
    <phoneticPr fontId="4"/>
  </si>
  <si>
    <t>9 勤務表の内容と一致していること。</t>
    <rPh sb="2" eb="4">
      <t>キンム</t>
    </rPh>
    <rPh sb="4" eb="5">
      <t>ヒョウ</t>
    </rPh>
    <rPh sb="6" eb="8">
      <t>ナイヨウ</t>
    </rPh>
    <rPh sb="9" eb="11">
      <t>イッチ</t>
    </rPh>
    <phoneticPr fontId="3"/>
  </si>
  <si>
    <t>介護保険法及び老人福祉法等に規定する事業の実施状況</t>
    <rPh sb="0" eb="2">
      <t>カイゴ</t>
    </rPh>
    <rPh sb="2" eb="4">
      <t>ホケン</t>
    </rPh>
    <rPh sb="4" eb="5">
      <t>ホウ</t>
    </rPh>
    <rPh sb="5" eb="6">
      <t>オヨ</t>
    </rPh>
    <rPh sb="7" eb="9">
      <t>ロウジン</t>
    </rPh>
    <rPh sb="9" eb="11">
      <t>フクシ</t>
    </rPh>
    <rPh sb="11" eb="12">
      <t>ホウ</t>
    </rPh>
    <rPh sb="12" eb="13">
      <t>トウ</t>
    </rPh>
    <rPh sb="14" eb="16">
      <t>キテイ</t>
    </rPh>
    <rPh sb="18" eb="20">
      <t>ジギョウ</t>
    </rPh>
    <rPh sb="21" eb="23">
      <t>ジッシ</t>
    </rPh>
    <rPh sb="23" eb="25">
      <t>ジョウキョウ</t>
    </rPh>
    <phoneticPr fontId="4"/>
  </si>
  <si>
    <t>＊介護保険法及び老人福祉法等に規定する事業の実施状況の欄が不足する場合は、適宜、追加をお願いします。</t>
    <rPh sb="1" eb="3">
      <t>カイゴ</t>
    </rPh>
    <rPh sb="3" eb="5">
      <t>ホケン</t>
    </rPh>
    <rPh sb="5" eb="6">
      <t>ホウ</t>
    </rPh>
    <rPh sb="6" eb="7">
      <t>オヨ</t>
    </rPh>
    <rPh sb="8" eb="10">
      <t>ロウジン</t>
    </rPh>
    <rPh sb="10" eb="12">
      <t>フクシ</t>
    </rPh>
    <rPh sb="12" eb="13">
      <t>ホウ</t>
    </rPh>
    <rPh sb="13" eb="14">
      <t>トウ</t>
    </rPh>
    <rPh sb="15" eb="17">
      <t>キテイ</t>
    </rPh>
    <rPh sb="19" eb="21">
      <t>ジギョウ</t>
    </rPh>
    <rPh sb="22" eb="24">
      <t>ジッシ</t>
    </rPh>
    <rPh sb="24" eb="26">
      <t>ジョウキョウ</t>
    </rPh>
    <rPh sb="27" eb="28">
      <t>ラン</t>
    </rPh>
    <rPh sb="29" eb="31">
      <t>フソク</t>
    </rPh>
    <rPh sb="33" eb="35">
      <t>バアイ</t>
    </rPh>
    <rPh sb="37" eb="39">
      <t>テキギ</t>
    </rPh>
    <rPh sb="40" eb="42">
      <t>ツイカ</t>
    </rPh>
    <rPh sb="44" eb="45">
      <t>ネガ</t>
    </rPh>
    <phoneticPr fontId="4"/>
  </si>
  <si>
    <t>欄が不足する場合は、適宜追加をお願いします。</t>
    <rPh sb="0" eb="1">
      <t>ラン</t>
    </rPh>
    <rPh sb="2" eb="4">
      <t>フソク</t>
    </rPh>
    <rPh sb="6" eb="8">
      <t>バアイ</t>
    </rPh>
    <rPh sb="10" eb="12">
      <t>テキギ</t>
    </rPh>
    <rPh sb="12" eb="14">
      <t>ツイカ</t>
    </rPh>
    <rPh sb="16" eb="17">
      <t>ネガ</t>
    </rPh>
    <phoneticPr fontId="3"/>
  </si>
  <si>
    <t>※転換後の利用料金は、変更の有無にかかわらず様式7-1,2に記載してください。</t>
    <rPh sb="1" eb="3">
      <t>テンカン</t>
    </rPh>
    <rPh sb="3" eb="4">
      <t>ゴ</t>
    </rPh>
    <rPh sb="5" eb="7">
      <t>リヨウ</t>
    </rPh>
    <rPh sb="7" eb="9">
      <t>リョウキン</t>
    </rPh>
    <rPh sb="11" eb="13">
      <t>ヘンコウ</t>
    </rPh>
    <rPh sb="14" eb="16">
      <t>ウム</t>
    </rPh>
    <rPh sb="22" eb="24">
      <t>ヨウシキ</t>
    </rPh>
    <rPh sb="30" eb="32">
      <t>キサイ</t>
    </rPh>
    <phoneticPr fontId="4"/>
  </si>
  <si>
    <t>＊　9勤務表の人員数、勤務形態と一致するよう作成してください。</t>
    <rPh sb="3" eb="5">
      <t>キンム</t>
    </rPh>
    <rPh sb="5" eb="6">
      <t>ヒョウ</t>
    </rPh>
    <rPh sb="7" eb="9">
      <t>ジンイン</t>
    </rPh>
    <rPh sb="9" eb="10">
      <t>スウ</t>
    </rPh>
    <rPh sb="11" eb="13">
      <t>キンム</t>
    </rPh>
    <rPh sb="13" eb="15">
      <t>ケイタイ</t>
    </rPh>
    <rPh sb="16" eb="18">
      <t>イッチ</t>
    </rPh>
    <rPh sb="22" eb="24">
      <t>サクセイ</t>
    </rPh>
    <phoneticPr fontId="3"/>
  </si>
  <si>
    <t>令和 ・ 平成</t>
  </si>
  <si>
    <t xml:space="preserve">※
</t>
    <phoneticPr fontId="4"/>
  </si>
  <si>
    <t>入居者に配慮された構造・設備について【選定基準5(2)】</t>
    <rPh sb="0" eb="3">
      <t>ニュウキョシャ</t>
    </rPh>
    <rPh sb="4" eb="6">
      <t>ハイリョ</t>
    </rPh>
    <rPh sb="9" eb="11">
      <t>コウゾウ</t>
    </rPh>
    <rPh sb="12" eb="14">
      <t>セツビ</t>
    </rPh>
    <rPh sb="19" eb="21">
      <t>センテイ</t>
    </rPh>
    <rPh sb="21" eb="23">
      <t>キジュン</t>
    </rPh>
    <phoneticPr fontId="4"/>
  </si>
  <si>
    <t>本様式中の【選定基準】とは、令和 4年度転換募集分「特定施設入居者生活介護」実施事業者募集要項の選定基準（P12　別添資料2）を、参照してください。</t>
    <rPh sb="0" eb="1">
      <t>ホン</t>
    </rPh>
    <rPh sb="1" eb="3">
      <t>ヨウシキ</t>
    </rPh>
    <rPh sb="3" eb="4">
      <t>チュウ</t>
    </rPh>
    <rPh sb="6" eb="8">
      <t>センテイ</t>
    </rPh>
    <rPh sb="8" eb="10">
      <t>キジュン</t>
    </rPh>
    <rPh sb="48" eb="50">
      <t>センテイ</t>
    </rPh>
    <rPh sb="50" eb="52">
      <t>キジュン</t>
    </rPh>
    <rPh sb="57" eb="59">
      <t>ベッテン</t>
    </rPh>
    <rPh sb="59" eb="61">
      <t>シリョウ</t>
    </rPh>
    <rPh sb="65" eb="67">
      <t>サンショウ</t>
    </rPh>
    <phoneticPr fontId="3"/>
  </si>
  <si>
    <t>入居者の重度化、看取りに対する取組みについて【選定基準5(3)】</t>
    <rPh sb="0" eb="2">
      <t>ニュウキョ</t>
    </rPh>
    <phoneticPr fontId="4"/>
  </si>
  <si>
    <t>人材確保・定着支援に対する取組みについて【選定基準5(4)】</t>
    <rPh sb="10" eb="11">
      <t>タイ</t>
    </rPh>
    <rPh sb="13" eb="15">
      <t>トリク</t>
    </rPh>
    <phoneticPr fontId="4"/>
  </si>
  <si>
    <t>地域に開かれた運営を行うための具体的な取組みについて【選定基準5(5)】</t>
    <rPh sb="0" eb="2">
      <t>チイキ</t>
    </rPh>
    <rPh sb="3" eb="4">
      <t>ヒラ</t>
    </rPh>
    <rPh sb="7" eb="9">
      <t>ウンエイ</t>
    </rPh>
    <rPh sb="10" eb="11">
      <t>オコナ</t>
    </rPh>
    <rPh sb="15" eb="18">
      <t>グタイテキ</t>
    </rPh>
    <rPh sb="19" eb="21">
      <t>トリク</t>
    </rPh>
    <phoneticPr fontId="4"/>
  </si>
  <si>
    <t>ICT・介護ロボットの活用について【選定基準5(6)】</t>
    <rPh sb="4" eb="6">
      <t>カイゴ</t>
    </rPh>
    <rPh sb="11" eb="13">
      <t>カツヨウ</t>
    </rPh>
    <phoneticPr fontId="4"/>
  </si>
  <si>
    <t>【効果】</t>
    <rPh sb="1" eb="3">
      <t>コウカ</t>
    </rPh>
    <phoneticPr fontId="3"/>
  </si>
  <si>
    <t>【内容】</t>
    <rPh sb="1" eb="3">
      <t>ナイヨウ</t>
    </rPh>
    <phoneticPr fontId="4"/>
  </si>
  <si>
    <t>（要介護度が上がった場合や医療的ケアが必要になった場合等について記載してください。）</t>
    <rPh sb="1" eb="4">
      <t>ヨウカイゴ</t>
    </rPh>
    <rPh sb="4" eb="5">
      <t>ド</t>
    </rPh>
    <rPh sb="6" eb="7">
      <t>ア</t>
    </rPh>
    <rPh sb="10" eb="12">
      <t>バアイ</t>
    </rPh>
    <rPh sb="13" eb="16">
      <t>イリョウテキ</t>
    </rPh>
    <rPh sb="19" eb="21">
      <t>ヒツヨウ</t>
    </rPh>
    <rPh sb="25" eb="27">
      <t>バアイ</t>
    </rPh>
    <rPh sb="27" eb="28">
      <t>トウ</t>
    </rPh>
    <rPh sb="32" eb="34">
      <t>キサイ</t>
    </rPh>
    <phoneticPr fontId="3"/>
  </si>
  <si>
    <t>令和 5年度転換分　特定施設入居者生活介護転換協議書　提出書類一覧</t>
    <rPh sb="0" eb="2">
      <t>レイワ</t>
    </rPh>
    <rPh sb="4" eb="5">
      <t>ネン</t>
    </rPh>
    <rPh sb="5" eb="6">
      <t>ド</t>
    </rPh>
    <rPh sb="6" eb="8">
      <t>テンカン</t>
    </rPh>
    <rPh sb="8" eb="9">
      <t>ブン</t>
    </rPh>
    <rPh sb="10" eb="12">
      <t>トクテイ</t>
    </rPh>
    <rPh sb="12" eb="14">
      <t>シセツ</t>
    </rPh>
    <rPh sb="14" eb="17">
      <t>ニュウキョシャ</t>
    </rPh>
    <rPh sb="17" eb="19">
      <t>セイカツ</t>
    </rPh>
    <rPh sb="19" eb="21">
      <t>カイゴ</t>
    </rPh>
    <rPh sb="21" eb="23">
      <t>テンカン</t>
    </rPh>
    <rPh sb="23" eb="25">
      <t>キョウギ</t>
    </rPh>
    <rPh sb="25" eb="26">
      <t>ショ</t>
    </rPh>
    <rPh sb="27" eb="29">
      <t>テイシュツ</t>
    </rPh>
    <rPh sb="29" eb="31">
      <t>ショルイ</t>
    </rPh>
    <rPh sb="31" eb="33">
      <t>イチラン</t>
    </rPh>
    <phoneticPr fontId="4"/>
  </si>
  <si>
    <r>
      <t>※</t>
    </r>
    <r>
      <rPr>
        <b/>
        <u/>
        <sz val="8"/>
        <color indexed="10"/>
        <rFont val="ＭＳ Ｐゴシック"/>
        <family val="3"/>
        <charset val="128"/>
      </rPr>
      <t>6月16日（金)まで</t>
    </r>
    <r>
      <rPr>
        <u/>
        <sz val="8"/>
        <color indexed="8"/>
        <rFont val="ＭＳ Ｐゴシック"/>
        <family val="3"/>
        <charset val="128"/>
      </rPr>
      <t>に提出をお願いします。</t>
    </r>
    <rPh sb="2" eb="3">
      <t>ガツ</t>
    </rPh>
    <rPh sb="5" eb="6">
      <t>ニチ</t>
    </rPh>
    <rPh sb="7" eb="8">
      <t>キン</t>
    </rPh>
    <rPh sb="12" eb="14">
      <t>テイシュツ</t>
    </rPh>
    <rPh sb="16" eb="17">
      <t>ネガ</t>
    </rPh>
    <phoneticPr fontId="4"/>
  </si>
  <si>
    <t>＝　令　和　 5　年　度　転　換　分　＝</t>
    <rPh sb="2" eb="3">
      <t>レイ</t>
    </rPh>
    <rPh sb="4" eb="5">
      <t>ワ</t>
    </rPh>
    <rPh sb="9" eb="10">
      <t>ネン</t>
    </rPh>
    <rPh sb="11" eb="12">
      <t>ド</t>
    </rPh>
    <rPh sb="13" eb="14">
      <t>テン</t>
    </rPh>
    <rPh sb="15" eb="16">
      <t>カン</t>
    </rPh>
    <rPh sb="17" eb="18">
      <t>ブン</t>
    </rPh>
    <phoneticPr fontId="4"/>
  </si>
  <si>
    <t>令和 5年度転換募集分「特定施設入居者生活介護」実施事業者募集要項の応募要件（P2　3応募要件）に該当する法人ですか。</t>
    <rPh sb="0" eb="2">
      <t>レイワ</t>
    </rPh>
    <rPh sb="6" eb="8">
      <t>テンカン</t>
    </rPh>
    <rPh sb="8" eb="10">
      <t>ボシュウ</t>
    </rPh>
    <rPh sb="12" eb="14">
      <t>トクテイ</t>
    </rPh>
    <rPh sb="14" eb="16">
      <t>シセツ</t>
    </rPh>
    <rPh sb="16" eb="19">
      <t>ニュウキョシャ</t>
    </rPh>
    <rPh sb="24" eb="26">
      <t>ジッシ</t>
    </rPh>
    <rPh sb="26" eb="28">
      <t>ジギョウ</t>
    </rPh>
    <rPh sb="34" eb="36">
      <t>オウボ</t>
    </rPh>
    <rPh sb="36" eb="38">
      <t>ヨウケン</t>
    </rPh>
    <phoneticPr fontId="4"/>
  </si>
  <si>
    <t>①令和4年6月から令和5年5月までの平均</t>
    <rPh sb="1" eb="2">
      <t>レイ</t>
    </rPh>
    <rPh sb="2" eb="3">
      <t>ワ</t>
    </rPh>
    <rPh sb="4" eb="5">
      <t>ネン</t>
    </rPh>
    <rPh sb="6" eb="7">
      <t>ガツ</t>
    </rPh>
    <rPh sb="9" eb="10">
      <t>レイ</t>
    </rPh>
    <rPh sb="10" eb="11">
      <t>ワ</t>
    </rPh>
    <rPh sb="12" eb="13">
      <t>ネン</t>
    </rPh>
    <rPh sb="14" eb="15">
      <t>ガツ</t>
    </rPh>
    <rPh sb="18" eb="20">
      <t>ヘイキン</t>
    </rPh>
    <phoneticPr fontId="4"/>
  </si>
  <si>
    <t>R4.6</t>
    <phoneticPr fontId="4"/>
  </si>
  <si>
    <t>R4.7</t>
  </si>
  <si>
    <t>R4.8</t>
  </si>
  <si>
    <t>R4.9</t>
  </si>
  <si>
    <t>R4.10</t>
  </si>
  <si>
    <t>R4.11</t>
  </si>
  <si>
    <t>R4.12</t>
  </si>
  <si>
    <t>R5.1</t>
    <phoneticPr fontId="3"/>
  </si>
  <si>
    <t>R5.2</t>
    <phoneticPr fontId="3"/>
  </si>
  <si>
    <t>R5.3</t>
    <phoneticPr fontId="3"/>
  </si>
  <si>
    <t>R5.4</t>
    <phoneticPr fontId="3"/>
  </si>
  <si>
    <t>R5.6</t>
    <phoneticPr fontId="3"/>
  </si>
  <si>
    <t>②令和５年6月1日時点</t>
    <rPh sb="1" eb="2">
      <t>レイ</t>
    </rPh>
    <rPh sb="2" eb="3">
      <t>ワ</t>
    </rPh>
    <rPh sb="4" eb="5">
      <t>ネン</t>
    </rPh>
    <rPh sb="6" eb="7">
      <t>ガツ</t>
    </rPh>
    <rPh sb="8" eb="9">
      <t>ニチ</t>
    </rPh>
    <rPh sb="9" eb="11">
      <t>ジテン</t>
    </rPh>
    <phoneticPr fontId="4"/>
  </si>
  <si>
    <t>要介護度別入居者数（令和5年4月1日時点）</t>
    <rPh sb="0" eb="3">
      <t>ヨウカイゴ</t>
    </rPh>
    <rPh sb="3" eb="4">
      <t>ド</t>
    </rPh>
    <rPh sb="4" eb="5">
      <t>ベツ</t>
    </rPh>
    <rPh sb="5" eb="8">
      <t>ニュウキョシャ</t>
    </rPh>
    <rPh sb="8" eb="9">
      <t>スウ</t>
    </rPh>
    <rPh sb="10" eb="12">
      <t>レイワ</t>
    </rPh>
    <rPh sb="13" eb="14">
      <t>ネン</t>
    </rPh>
    <rPh sb="15" eb="16">
      <t>ガツ</t>
    </rPh>
    <rPh sb="17" eb="18">
      <t>ニチ</t>
    </rPh>
    <rPh sb="18" eb="20">
      <t>ジテン</t>
    </rPh>
    <phoneticPr fontId="4"/>
  </si>
  <si>
    <t>併設事業所（令和5年4月1日時点）</t>
    <rPh sb="0" eb="2">
      <t>ヘイセツ</t>
    </rPh>
    <rPh sb="2" eb="5">
      <t>ジギョウショ</t>
    </rPh>
    <rPh sb="6" eb="8">
      <t>レイワ</t>
    </rPh>
    <rPh sb="9" eb="10">
      <t>ネン</t>
    </rPh>
    <rPh sb="11" eb="12">
      <t>ツキ</t>
    </rPh>
    <rPh sb="13" eb="14">
      <t>ニチ</t>
    </rPh>
    <rPh sb="14" eb="16">
      <t>ジテン</t>
    </rPh>
    <phoneticPr fontId="4"/>
  </si>
  <si>
    <t>　　　　年　　月　　日</t>
    <rPh sb="4" eb="5">
      <t>ネン</t>
    </rPh>
    <rPh sb="7" eb="8">
      <t>ガツ</t>
    </rPh>
    <rPh sb="10" eb="11">
      <t>ニチ</t>
    </rPh>
    <phoneticPr fontId="4"/>
  </si>
  <si>
    <t>＊実施している（実施予定も含む）すべての取組みについて、取組みごとに記載してください。5つ以上の取組みを実施する場合は、枠の数を増やして記載してください。</t>
    <rPh sb="1" eb="3">
      <t>ジッシ</t>
    </rPh>
    <rPh sb="8" eb="10">
      <t>ジッシ</t>
    </rPh>
    <rPh sb="10" eb="12">
      <t>ヨテイ</t>
    </rPh>
    <rPh sb="13" eb="14">
      <t>フク</t>
    </rPh>
    <rPh sb="20" eb="22">
      <t>トリク</t>
    </rPh>
    <rPh sb="28" eb="30">
      <t>トリク</t>
    </rPh>
    <rPh sb="34" eb="36">
      <t>キサイ</t>
    </rPh>
    <rPh sb="45" eb="47">
      <t>イジョウ</t>
    </rPh>
    <rPh sb="48" eb="50">
      <t>トリク</t>
    </rPh>
    <rPh sb="52" eb="54">
      <t>ジッシ</t>
    </rPh>
    <rPh sb="56" eb="58">
      <t>バアイ</t>
    </rPh>
    <rPh sb="60" eb="61">
      <t>ワク</t>
    </rPh>
    <rPh sb="62" eb="63">
      <t>カズ</t>
    </rPh>
    <rPh sb="64" eb="65">
      <t>フ</t>
    </rPh>
    <rPh sb="68" eb="70">
      <t>キサイ</t>
    </rPh>
    <phoneticPr fontId="4"/>
  </si>
  <si>
    <t>④</t>
    <phoneticPr fontId="4"/>
  </si>
  <si>
    <t xml:space="preserve">    　　年　　月　　日</t>
    <rPh sb="6" eb="7">
      <t>ネン</t>
    </rPh>
    <rPh sb="9" eb="10">
      <t>ガツ</t>
    </rPh>
    <rPh sb="12" eb="13">
      <t>ニチ</t>
    </rPh>
    <phoneticPr fontId="4"/>
  </si>
  <si>
    <t>（参考様式1-22）</t>
    <rPh sb="1" eb="3">
      <t>サンコウ</t>
    </rPh>
    <rPh sb="3" eb="5">
      <t>ヨウシキ</t>
    </rPh>
    <phoneticPr fontId="4"/>
  </si>
  <si>
    <t>従業者の勤務の体制及び勤務形態一覧表　</t>
  </si>
  <si>
    <t>サービス種別（</t>
    <rPh sb="4" eb="6">
      <t>シュベツ</t>
    </rPh>
    <phoneticPr fontId="3"/>
  </si>
  <si>
    <t>特定施設入居者生活介護</t>
    <rPh sb="0" eb="2">
      <t>トクテイ</t>
    </rPh>
    <rPh sb="2" eb="4">
      <t>シセツ</t>
    </rPh>
    <rPh sb="4" eb="7">
      <t>ニュウキョシャ</t>
    </rPh>
    <rPh sb="7" eb="9">
      <t>セイカツ</t>
    </rPh>
    <rPh sb="9" eb="11">
      <t>カイゴ</t>
    </rPh>
    <phoneticPr fontId="3"/>
  </si>
  <si>
    <t>令和</t>
    <rPh sb="0" eb="2">
      <t>レイワ</t>
    </rPh>
    <phoneticPr fontId="3"/>
  </si>
  <si>
    <t>(</t>
    <phoneticPr fontId="3"/>
  </si>
  <si>
    <t>)</t>
    <phoneticPr fontId="3"/>
  </si>
  <si>
    <t>月</t>
    <rPh sb="0" eb="1">
      <t>ゲツ</t>
    </rPh>
    <phoneticPr fontId="3"/>
  </si>
  <si>
    <t>事業所名（</t>
    <rPh sb="0" eb="3">
      <t>ジギョウショ</t>
    </rPh>
    <rPh sb="3" eb="4">
      <t>メイ</t>
    </rPh>
    <phoneticPr fontId="3"/>
  </si>
  <si>
    <t>○○○○</t>
    <phoneticPr fontId="3"/>
  </si>
  <si>
    <t>(1)</t>
    <phoneticPr fontId="3"/>
  </si>
  <si>
    <t>４週</t>
  </si>
  <si>
    <t>(2)</t>
    <phoneticPr fontId="3"/>
  </si>
  <si>
    <t>予定</t>
  </si>
  <si>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3"/>
  </si>
  <si>
    <t>時間/週</t>
    <rPh sb="0" eb="2">
      <t>ジカン</t>
    </rPh>
    <rPh sb="3" eb="4">
      <t>シュウ</t>
    </rPh>
    <phoneticPr fontId="3"/>
  </si>
  <si>
    <t>時間/月</t>
    <rPh sb="0" eb="2">
      <t>ジカン</t>
    </rPh>
    <rPh sb="3" eb="4">
      <t>ツキ</t>
    </rPh>
    <phoneticPr fontId="3"/>
  </si>
  <si>
    <t>当月の日数</t>
    <rPh sb="0" eb="2">
      <t>トウゲツ</t>
    </rPh>
    <rPh sb="3" eb="5">
      <t>ニッスウ</t>
    </rPh>
    <phoneticPr fontId="3"/>
  </si>
  <si>
    <t>日</t>
    <rPh sb="0" eb="1">
      <t>ニチ</t>
    </rPh>
    <phoneticPr fontId="3"/>
  </si>
  <si>
    <t>(4) 利用者数</t>
    <rPh sb="4" eb="7">
      <t>リヨウシャ</t>
    </rPh>
    <rPh sb="7" eb="8">
      <t>スウ</t>
    </rPh>
    <phoneticPr fontId="3"/>
  </si>
  <si>
    <t>（前年度の平均値または推定数）</t>
    <rPh sb="1" eb="4">
      <t>ゼンネンド</t>
    </rPh>
    <rPh sb="5" eb="8">
      <t>ヘイキンチ</t>
    </rPh>
    <rPh sb="11" eb="14">
      <t>スイテイスウ</t>
    </rPh>
    <phoneticPr fontId="3"/>
  </si>
  <si>
    <t>人</t>
    <rPh sb="0" eb="1">
      <t>ニン</t>
    </rPh>
    <phoneticPr fontId="3"/>
  </si>
  <si>
    <t>No</t>
    <phoneticPr fontId="3"/>
  </si>
  <si>
    <t>(5) 
職種</t>
    <phoneticPr fontId="4"/>
  </si>
  <si>
    <t>(6)
勤務
形態</t>
    <phoneticPr fontId="4"/>
  </si>
  <si>
    <t>(7) 資格</t>
    <rPh sb="4" eb="6">
      <t>シカク</t>
    </rPh>
    <phoneticPr fontId="3"/>
  </si>
  <si>
    <t>(8) 氏　名</t>
    <phoneticPr fontId="4"/>
  </si>
  <si>
    <t>(9)</t>
    <phoneticPr fontId="3"/>
  </si>
  <si>
    <r>
      <t xml:space="preserve">(11)
</t>
    </r>
    <r>
      <rPr>
        <sz val="11"/>
        <rFont val="HGSｺﾞｼｯｸM"/>
        <family val="3"/>
        <charset val="128"/>
      </rPr>
      <t>週平均
勤務時間数</t>
    </r>
    <rPh sb="6" eb="8">
      <t>ヘイキン</t>
    </rPh>
    <rPh sb="9" eb="11">
      <t>キンム</t>
    </rPh>
    <rPh sb="11" eb="13">
      <t>ジカン</t>
    </rPh>
    <rPh sb="13" eb="14">
      <t>スウ</t>
    </rPh>
    <phoneticPr fontId="4"/>
  </si>
  <si>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4"/>
  </si>
  <si>
    <t>1週目</t>
    <rPh sb="1" eb="2">
      <t>シュウ</t>
    </rPh>
    <rPh sb="2" eb="3">
      <t>メ</t>
    </rPh>
    <phoneticPr fontId="3"/>
  </si>
  <si>
    <t>2週目</t>
    <rPh sb="1" eb="2">
      <t>シュウ</t>
    </rPh>
    <rPh sb="2" eb="3">
      <t>メ</t>
    </rPh>
    <phoneticPr fontId="3"/>
  </si>
  <si>
    <t>3週目</t>
    <rPh sb="1" eb="2">
      <t>シュウ</t>
    </rPh>
    <rPh sb="2" eb="3">
      <t>メ</t>
    </rPh>
    <phoneticPr fontId="3"/>
  </si>
  <si>
    <t>4週目</t>
    <rPh sb="1" eb="2">
      <t>シュウ</t>
    </rPh>
    <rPh sb="2" eb="3">
      <t>メ</t>
    </rPh>
    <phoneticPr fontId="3"/>
  </si>
  <si>
    <t>5週目</t>
    <rPh sb="1" eb="2">
      <t>シュウ</t>
    </rPh>
    <rPh sb="2" eb="3">
      <t>メ</t>
    </rPh>
    <phoneticPr fontId="3"/>
  </si>
  <si>
    <t>シフト記号</t>
    <rPh sb="3" eb="5">
      <t>キゴウ</t>
    </rPh>
    <phoneticPr fontId="49"/>
  </si>
  <si>
    <t>勤務時間数</t>
    <rPh sb="0" eb="2">
      <t>キンム</t>
    </rPh>
    <rPh sb="2" eb="5">
      <t>ジカンスウ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</si>
  <si>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3"/>
  </si>
  <si>
    <t>①看護職員</t>
    <rPh sb="1" eb="3">
      <t>カンゴ</t>
    </rPh>
    <rPh sb="3" eb="5">
      <t>ショクイン</t>
    </rPh>
    <phoneticPr fontId="3"/>
  </si>
  <si>
    <t>②介護職員</t>
    <rPh sb="1" eb="3">
      <t>カイゴ</t>
    </rPh>
    <rPh sb="3" eb="5">
      <t>ショクイン</t>
    </rPh>
    <phoneticPr fontId="3"/>
  </si>
  <si>
    <t>③看護職員と介護職員の合計</t>
    <rPh sb="1" eb="3">
      <t>カンゴ</t>
    </rPh>
    <rPh sb="3" eb="5">
      <t>ショクイン</t>
    </rPh>
    <rPh sb="6" eb="8">
      <t>カイゴ</t>
    </rPh>
    <rPh sb="8" eb="10">
      <t>ショクイン</t>
    </rPh>
    <rPh sb="11" eb="13">
      <t>ゴウケイ</t>
    </rPh>
    <phoneticPr fontId="3"/>
  </si>
  <si>
    <t>勤務形態</t>
    <rPh sb="0" eb="2">
      <t>キンム</t>
    </rPh>
    <rPh sb="2" eb="4">
      <t>ケイタイ</t>
    </rPh>
    <phoneticPr fontId="3"/>
  </si>
  <si>
    <t>勤務時間数合計</t>
    <rPh sb="0" eb="2">
      <t>キンム</t>
    </rPh>
    <rPh sb="2" eb="5">
      <t>ジカンスウ</t>
    </rPh>
    <rPh sb="5" eb="7">
      <t>ゴウケイ</t>
    </rPh>
    <phoneticPr fontId="3"/>
  </si>
  <si>
    <t>常勤換算の対象時間数</t>
    <rPh sb="0" eb="2">
      <t>ジョウキン</t>
    </rPh>
    <rPh sb="2" eb="4">
      <t>カンサン</t>
    </rPh>
    <rPh sb="5" eb="7">
      <t>タイショウ</t>
    </rPh>
    <rPh sb="7" eb="9">
      <t>ジカン</t>
    </rPh>
    <rPh sb="9" eb="10">
      <t>スウ</t>
    </rPh>
    <phoneticPr fontId="3"/>
  </si>
  <si>
    <t>常勤換算方法対象外の</t>
    <rPh sb="0" eb="2">
      <t>ジョウキン</t>
    </rPh>
    <rPh sb="2" eb="4">
      <t>カンサン</t>
    </rPh>
    <rPh sb="4" eb="6">
      <t>ホウホウ</t>
    </rPh>
    <rPh sb="6" eb="9">
      <t>タイショウガイ</t>
    </rPh>
    <phoneticPr fontId="3"/>
  </si>
  <si>
    <t>当月合計</t>
    <rPh sb="0" eb="2">
      <t>トウゲツ</t>
    </rPh>
    <rPh sb="2" eb="4">
      <t>ゴウケイ</t>
    </rPh>
    <phoneticPr fontId="3"/>
  </si>
  <si>
    <t>週平均</t>
    <rPh sb="0" eb="3">
      <t>シュウヘイキン</t>
    </rPh>
    <phoneticPr fontId="3"/>
  </si>
  <si>
    <t>常勤の従業者の人数</t>
    <rPh sb="0" eb="2">
      <t>ジョウキン</t>
    </rPh>
    <rPh sb="3" eb="6">
      <t>ジュウギョウシャ</t>
    </rPh>
    <rPh sb="7" eb="9">
      <t>ニンズウ</t>
    </rPh>
    <phoneticPr fontId="3"/>
  </si>
  <si>
    <t>看護職員</t>
    <rPh sb="0" eb="2">
      <t>カンゴ</t>
    </rPh>
    <rPh sb="2" eb="4">
      <t>ショクイン</t>
    </rPh>
    <phoneticPr fontId="3"/>
  </si>
  <si>
    <t>介護職員</t>
    <rPh sb="0" eb="2">
      <t>カイゴ</t>
    </rPh>
    <rPh sb="2" eb="4">
      <t>ショクイン</t>
    </rPh>
    <phoneticPr fontId="3"/>
  </si>
  <si>
    <t>合計</t>
    <rPh sb="0" eb="2">
      <t>ゴウケイ</t>
    </rPh>
    <phoneticPr fontId="3"/>
  </si>
  <si>
    <t>A</t>
    <phoneticPr fontId="3"/>
  </si>
  <si>
    <t>＋</t>
    <phoneticPr fontId="3"/>
  </si>
  <si>
    <t>＝</t>
    <phoneticPr fontId="3"/>
  </si>
  <si>
    <t>B</t>
    <phoneticPr fontId="3"/>
  </si>
  <si>
    <t>C</t>
    <phoneticPr fontId="3"/>
  </si>
  <si>
    <t>-</t>
    <phoneticPr fontId="3"/>
  </si>
  <si>
    <t>D</t>
    <phoneticPr fontId="3"/>
  </si>
  <si>
    <t>（勤務形態の記号）</t>
    <rPh sb="1" eb="3">
      <t>キンム</t>
    </rPh>
    <rPh sb="3" eb="5">
      <t>ケイタイ</t>
    </rPh>
    <rPh sb="6" eb="8">
      <t>キゴウ</t>
    </rPh>
    <phoneticPr fontId="3"/>
  </si>
  <si>
    <t>記号</t>
    <rPh sb="0" eb="2">
      <t>キゴウ</t>
    </rPh>
    <phoneticPr fontId="3"/>
  </si>
  <si>
    <t>区分</t>
    <rPh sb="0" eb="2">
      <t>クブン</t>
    </rPh>
    <phoneticPr fontId="3"/>
  </si>
  <si>
    <t>常勤で専従</t>
    <rPh sb="0" eb="2">
      <t>ジョウキン</t>
    </rPh>
    <rPh sb="3" eb="5">
      <t>センジュウ</t>
    </rPh>
    <phoneticPr fontId="3"/>
  </si>
  <si>
    <t>■ 常勤換算方法による人数</t>
    <rPh sb="2" eb="4">
      <t>ジョウキン</t>
    </rPh>
    <rPh sb="4" eb="6">
      <t>カンサン</t>
    </rPh>
    <rPh sb="6" eb="8">
      <t>ホウホウ</t>
    </rPh>
    <rPh sb="11" eb="13">
      <t>ニンズウ</t>
    </rPh>
    <phoneticPr fontId="3"/>
  </si>
  <si>
    <t>基準：</t>
    <rPh sb="0" eb="2">
      <t>キジュン</t>
    </rPh>
    <phoneticPr fontId="3"/>
  </si>
  <si>
    <t>週</t>
  </si>
  <si>
    <t>常勤で兼務</t>
    <rPh sb="0" eb="2">
      <t>ジョウキン</t>
    </rPh>
    <rPh sb="3" eb="5">
      <t>ケンム</t>
    </rPh>
    <phoneticPr fontId="3"/>
  </si>
  <si>
    <t>常勤換算の</t>
    <rPh sb="0" eb="2">
      <t>ジョウキン</t>
    </rPh>
    <rPh sb="2" eb="4">
      <t>カンサン</t>
    </rPh>
    <phoneticPr fontId="3"/>
  </si>
  <si>
    <t>常勤の従業者が</t>
    <rPh sb="0" eb="2">
      <t>ジョウキン</t>
    </rPh>
    <rPh sb="3" eb="6">
      <t>ジュウギョウシャ</t>
    </rPh>
    <phoneticPr fontId="3"/>
  </si>
  <si>
    <t>非常勤で専従</t>
    <rPh sb="0" eb="3">
      <t>ヒジョウキン</t>
    </rPh>
    <rPh sb="4" eb="6">
      <t>センジュウ</t>
    </rPh>
    <phoneticPr fontId="3"/>
  </si>
  <si>
    <t>常勤換算後の人数</t>
    <rPh sb="0" eb="2">
      <t>ジョウキン</t>
    </rPh>
    <rPh sb="2" eb="4">
      <t>カンサン</t>
    </rPh>
    <rPh sb="4" eb="5">
      <t>ゴ</t>
    </rPh>
    <rPh sb="6" eb="8">
      <t>ニンズウ</t>
    </rPh>
    <phoneticPr fontId="3"/>
  </si>
  <si>
    <t>非常勤で兼務</t>
    <rPh sb="0" eb="3">
      <t>ヒジョウキン</t>
    </rPh>
    <rPh sb="4" eb="6">
      <t>ケンム</t>
    </rPh>
    <phoneticPr fontId="3"/>
  </si>
  <si>
    <t>÷</t>
    <phoneticPr fontId="3"/>
  </si>
  <si>
    <t>（小数点第2位以下切り捨て）</t>
    <rPh sb="1" eb="4">
      <t>ショウスウテン</t>
    </rPh>
    <rPh sb="4" eb="5">
      <t>ダイ</t>
    </rPh>
    <rPh sb="6" eb="7">
      <t>イ</t>
    </rPh>
    <rPh sb="7" eb="9">
      <t>イカ</t>
    </rPh>
    <rPh sb="9" eb="10">
      <t>キ</t>
    </rPh>
    <rPh sb="11" eb="12">
      <t>ス</t>
    </rPh>
    <phoneticPr fontId="3"/>
  </si>
  <si>
    <t>■ 看護職員の常勤換算方法による人数</t>
    <rPh sb="2" eb="4">
      <t>カンゴ</t>
    </rPh>
    <rPh sb="4" eb="6">
      <t>ショクイン</t>
    </rPh>
    <rPh sb="7" eb="9">
      <t>ジョウキン</t>
    </rPh>
    <rPh sb="9" eb="11">
      <t>カンサン</t>
    </rPh>
    <rPh sb="11" eb="13">
      <t>ホウホウ</t>
    </rPh>
    <rPh sb="16" eb="18">
      <t>ニンズウ</t>
    </rPh>
    <phoneticPr fontId="3"/>
  </si>
  <si>
    <t>■ 介護職員の常勤換算方法による人数</t>
    <rPh sb="2" eb="4">
      <t>カイゴ</t>
    </rPh>
    <rPh sb="4" eb="6">
      <t>ショクイン</t>
    </rPh>
    <rPh sb="7" eb="9">
      <t>ジョウキン</t>
    </rPh>
    <rPh sb="9" eb="11">
      <t>カンサン</t>
    </rPh>
    <rPh sb="11" eb="13">
      <t>ホウホウ</t>
    </rPh>
    <rPh sb="16" eb="18">
      <t>ニンズウ</t>
    </rPh>
    <phoneticPr fontId="3"/>
  </si>
  <si>
    <t>常勤の従業者の人数</t>
  </si>
  <si>
    <t>常勤換算方法による人数</t>
    <rPh sb="0" eb="2">
      <t>ジョウキン</t>
    </rPh>
    <rPh sb="2" eb="4">
      <t>カンサン</t>
    </rPh>
    <rPh sb="4" eb="6">
      <t>ホウホウ</t>
    </rPh>
    <rPh sb="9" eb="11">
      <t>ニンズウ</t>
    </rPh>
    <phoneticPr fontId="3"/>
  </si>
  <si>
    <t>≪要 提出≫</t>
    <rPh sb="1" eb="2">
      <t>ヨウ</t>
    </rPh>
    <rPh sb="3" eb="5">
      <t>テイシュツ</t>
    </rPh>
    <phoneticPr fontId="3"/>
  </si>
  <si>
    <t>■シフト記号表（勤務時間帯）</t>
    <rPh sb="4" eb="6">
      <t>キゴウ</t>
    </rPh>
    <rPh sb="6" eb="7">
      <t>ヒョウ</t>
    </rPh>
    <rPh sb="8" eb="10">
      <t>キンム</t>
    </rPh>
    <rPh sb="10" eb="13">
      <t>ジカンタイ</t>
    </rPh>
    <phoneticPr fontId="3"/>
  </si>
  <si>
    <t>※24時間表記</t>
    <rPh sb="3" eb="5">
      <t>ジカン</t>
    </rPh>
    <rPh sb="5" eb="7">
      <t>ヒョウキ</t>
    </rPh>
    <phoneticPr fontId="3"/>
  </si>
  <si>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3"/>
  </si>
  <si>
    <t>勤務時間</t>
    <rPh sb="0" eb="2">
      <t>キンム</t>
    </rPh>
    <rPh sb="2" eb="4">
      <t>ジカン</t>
    </rPh>
    <phoneticPr fontId="3"/>
  </si>
  <si>
    <t>自由記載欄</t>
    <rPh sb="0" eb="2">
      <t>ジユウ</t>
    </rPh>
    <rPh sb="2" eb="4">
      <t>キサイ</t>
    </rPh>
    <rPh sb="4" eb="5">
      <t>ラン</t>
    </rPh>
    <phoneticPr fontId="3"/>
  </si>
  <si>
    <t>始業時刻</t>
    <rPh sb="0" eb="2">
      <t>シギョウ</t>
    </rPh>
    <rPh sb="2" eb="4">
      <t>ジコク</t>
    </rPh>
    <phoneticPr fontId="3"/>
  </si>
  <si>
    <t>終業時刻</t>
    <rPh sb="0" eb="2">
      <t>シュウギョウ</t>
    </rPh>
    <rPh sb="2" eb="4">
      <t>ジコク</t>
    </rPh>
    <phoneticPr fontId="3"/>
  </si>
  <si>
    <t>うち、休憩時間</t>
    <rPh sb="3" eb="5">
      <t>キュウケイ</t>
    </rPh>
    <rPh sb="5" eb="7">
      <t>ジカン</t>
    </rPh>
    <phoneticPr fontId="3"/>
  </si>
  <si>
    <t>早</t>
    <rPh sb="0" eb="1">
      <t>ハヤ</t>
    </rPh>
    <phoneticPr fontId="3"/>
  </si>
  <si>
    <t>～</t>
    <phoneticPr fontId="3"/>
  </si>
  <si>
    <t>早番（休憩時間：　　～　　）</t>
    <rPh sb="0" eb="2">
      <t>ハヤバン</t>
    </rPh>
    <rPh sb="3" eb="7">
      <t>キュウケイジカン</t>
    </rPh>
    <phoneticPr fontId="3"/>
  </si>
  <si>
    <t>日勤（休憩時間：　　～　　）</t>
    <rPh sb="0" eb="2">
      <t>ニッキン</t>
    </rPh>
    <rPh sb="3" eb="7">
      <t>キュウケイジカン</t>
    </rPh>
    <phoneticPr fontId="3"/>
  </si>
  <si>
    <t>遅</t>
    <rPh sb="0" eb="1">
      <t>オソ</t>
    </rPh>
    <phoneticPr fontId="3"/>
  </si>
  <si>
    <t>遅番（休憩時間：　　～　　）</t>
    <rPh sb="0" eb="2">
      <t>オソバン</t>
    </rPh>
    <rPh sb="3" eb="7">
      <t>キュウケイジカン</t>
    </rPh>
    <phoneticPr fontId="3"/>
  </si>
  <si>
    <t>日2</t>
    <rPh sb="0" eb="1">
      <t>ニチ</t>
    </rPh>
    <phoneticPr fontId="3"/>
  </si>
  <si>
    <t>日3</t>
    <rPh sb="0" eb="1">
      <t>ニチ</t>
    </rPh>
    <phoneticPr fontId="3"/>
  </si>
  <si>
    <t>日4</t>
    <rPh sb="0" eb="1">
      <t>ニチ</t>
    </rPh>
    <phoneticPr fontId="3"/>
  </si>
  <si>
    <t>日5</t>
    <rPh sb="0" eb="1">
      <t>ニチ</t>
    </rPh>
    <phoneticPr fontId="3"/>
  </si>
  <si>
    <t>夜</t>
    <rPh sb="0" eb="1">
      <t>ヨル</t>
    </rPh>
    <phoneticPr fontId="3"/>
  </si>
  <si>
    <t>明</t>
    <rPh sb="0" eb="1">
      <t>ア</t>
    </rPh>
    <phoneticPr fontId="3"/>
  </si>
  <si>
    <t>a</t>
  </si>
  <si>
    <t>b</t>
  </si>
  <si>
    <t>c</t>
  </si>
  <si>
    <t>d</t>
  </si>
  <si>
    <t>e</t>
  </si>
  <si>
    <t>f</t>
  </si>
  <si>
    <t>g</t>
  </si>
  <si>
    <t>h</t>
  </si>
  <si>
    <t>ア</t>
  </si>
  <si>
    <t>イ</t>
  </si>
  <si>
    <t>ウ</t>
  </si>
  <si>
    <t>エ</t>
  </si>
  <si>
    <t>オ</t>
  </si>
  <si>
    <t>カ</t>
  </si>
  <si>
    <t>キ</t>
  </si>
  <si>
    <t>ク</t>
  </si>
  <si>
    <t>ケ</t>
  </si>
  <si>
    <t>コ</t>
  </si>
  <si>
    <t>サ</t>
  </si>
  <si>
    <t>シ</t>
  </si>
  <si>
    <t>ス</t>
  </si>
  <si>
    <t>セ</t>
  </si>
  <si>
    <t>ソ</t>
  </si>
  <si>
    <t>タ</t>
  </si>
  <si>
    <t>連続夜勤用</t>
    <rPh sb="0" eb="4">
      <t>レンゾクヤキン</t>
    </rPh>
    <rPh sb="4" eb="5">
      <t>ヨウ</t>
    </rPh>
    <phoneticPr fontId="3"/>
  </si>
  <si>
    <t>明夜</t>
    <rPh sb="0" eb="1">
      <t>ア</t>
    </rPh>
    <rPh sb="1" eb="2">
      <t>ヨル</t>
    </rPh>
    <phoneticPr fontId="3"/>
  </si>
  <si>
    <t>1日に2回勤務する場合</t>
  </si>
  <si>
    <t>ah</t>
  </si>
  <si>
    <t>ai</t>
  </si>
  <si>
    <t>・職種ごとの勤務時間を「○：○○～○：○○」と表記することが困難な場合は、No18～33を活用し、勤務時間数のみを入力してください。</t>
    <rPh sb="45" eb="47">
      <t>カツヨウ</t>
    </rPh>
    <phoneticPr fontId="3"/>
  </si>
  <si>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3"/>
  </si>
  <si>
    <t>・シフト記号が足りない場合は、適宜、行を追加してください。</t>
    <rPh sb="4" eb="6">
      <t>キゴウ</t>
    </rPh>
    <rPh sb="7" eb="8">
      <t>タ</t>
    </rPh>
    <rPh sb="11" eb="13">
      <t>バアイ</t>
    </rPh>
    <rPh sb="15" eb="17">
      <t>テキギ</t>
    </rPh>
    <rPh sb="18" eb="19">
      <t>ギョウ</t>
    </rPh>
    <rPh sb="20" eb="22">
      <t>ツイカ</t>
    </rPh>
    <phoneticPr fontId="3"/>
  </si>
  <si>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3"/>
  </si>
  <si>
    <t>※介護従業者のシフトにおいて、休憩時間がある場合は、休憩時間が分かるよう自由記載欄にご記入ください。
　なお、介護従業者がシフト記号ア～タを使用する場合において、場合によっては、勤務始業時間や終業時間等のシ 
   フトをお尋ねする場合がございます。</t>
    <rPh sb="1" eb="6">
      <t>カイゴジュウギョウシャ</t>
    </rPh>
    <rPh sb="15" eb="19">
      <t>キュウケイジカン</t>
    </rPh>
    <rPh sb="22" eb="24">
      <t>バアイ</t>
    </rPh>
    <rPh sb="26" eb="30">
      <t>キュウケイジカン</t>
    </rPh>
    <rPh sb="31" eb="32">
      <t>ワ</t>
    </rPh>
    <rPh sb="36" eb="41">
      <t>ジユウキサイラン</t>
    </rPh>
    <rPh sb="43" eb="45">
      <t>キニュウ</t>
    </rPh>
    <rPh sb="55" eb="60">
      <t>カイゴジュウギョウシャ</t>
    </rPh>
    <rPh sb="64" eb="66">
      <t>キゴウ</t>
    </rPh>
    <rPh sb="70" eb="72">
      <t>シヨウ</t>
    </rPh>
    <rPh sb="74" eb="76">
      <t>バアイ</t>
    </rPh>
    <rPh sb="81" eb="83">
      <t>バアイ</t>
    </rPh>
    <rPh sb="89" eb="91">
      <t>キンム</t>
    </rPh>
    <rPh sb="91" eb="95">
      <t>シギョウジカン</t>
    </rPh>
    <rPh sb="96" eb="100">
      <t>シュウギョウジカン</t>
    </rPh>
    <rPh sb="100" eb="101">
      <t>トウ</t>
    </rPh>
    <rPh sb="112" eb="113">
      <t>タズ</t>
    </rPh>
    <rPh sb="116" eb="118">
      <t>バアイ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</si>
</sst>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411]ge\.m\.d;@"/>
    <numFmt numFmtId="177" formatCode="000"/>
    <numFmt numFmtId="178" formatCode="0000"/>
    <numFmt numFmtId="179" formatCode="0.0"/>
    <numFmt numFmtId="180" formatCode="#,##0_ "/>
    <numFmt numFmtId="181" formatCode="#,##0.0#"/>
    <numFmt numFmtId="182" formatCode="#,##0.##"/>
    <numFmt numFmtId="183" formatCode="#,##0.0&quot;人&quot;"/>
    <numFmt numFmtId="184" formatCode="#,##0&quot;人&quot;"/>
  </numFmts>
  <fonts count="55">
    <font>
      <sz val="11"/>
      <color theme="1"/>
      <name val="游ゴシック"/>
      <family val="2"/>
      <charset val="128"/>
      <scheme val="minor"/>
    </font>
    <font>
      <sz val="11"/>
      <name val="ＭＳ Ｐゴシック"/>
      <family val="3"/>
      <charset val="128"/>
    </font>
    <font>
      <sz val="14"/>
      <name val="ＭＳ Ｐゴシック"/>
      <family val="3"/>
      <charset val="128"/>
    </font>
    <font>
      <sz val="6"/>
      <name val="游ゴシック"/>
      <family val="2"/>
      <charset val="128"/>
      <scheme val="minor"/>
    </font>
    <font>
      <sz val="6"/>
      <name val="ＭＳ Ｐゴシック"/>
      <family val="3"/>
      <charset val="128"/>
    </font>
    <font>
      <sz val="10"/>
      <name val="ＭＳ Ｐゴシック"/>
      <family val="3"/>
      <charset val="128"/>
    </font>
    <font>
      <sz val="11"/>
      <color theme="1"/>
      <name val="ＭＳ Ｐゴシック"/>
      <family val="3"/>
      <charset val="128"/>
    </font>
    <font>
      <sz val="11"/>
      <color theme="1"/>
      <name val="游ゴシック"/>
      <family val="3"/>
      <charset val="128"/>
      <scheme val="minor"/>
    </font>
    <font>
      <sz val="10"/>
      <name val="ＭＳ Ｐ明朝"/>
      <family val="1"/>
      <charset val="128"/>
    </font>
    <font>
      <b/>
      <u/>
      <sz val="10"/>
      <name val="ＭＳ Ｐゴシック"/>
      <family val="3"/>
      <charset val="128"/>
    </font>
    <font>
      <sz val="10.5"/>
      <color theme="1"/>
      <name val="ＭＳ Ｐゴシック"/>
      <family val="3"/>
      <charset val="128"/>
    </font>
    <font>
      <b/>
      <u/>
      <sz val="11"/>
      <name val="ＭＳ Ｐゴシック"/>
      <family val="3"/>
      <charset val="128"/>
    </font>
    <font>
      <sz val="14"/>
      <color theme="1"/>
      <name val="ＭＳ Ｐゴシック"/>
      <family val="3"/>
      <charset val="128"/>
    </font>
    <font>
      <sz val="10"/>
      <color theme="1"/>
      <name val="ＭＳ Ｐゴシック"/>
      <family val="3"/>
      <charset val="128"/>
    </font>
    <font>
      <sz val="8"/>
      <name val="ＭＳ Ｐゴシック"/>
      <family val="3"/>
      <charset val="128"/>
    </font>
    <font>
      <sz val="9"/>
      <name val="ＭＳ Ｐゴシック"/>
      <family val="3"/>
      <charset val="128"/>
    </font>
    <font>
      <sz val="12"/>
      <name val="ＭＳ Ｐゴシック"/>
      <family val="3"/>
      <charset val="128"/>
    </font>
    <font>
      <b/>
      <sz val="11"/>
      <name val="ＭＳ Ｐゴシック"/>
      <family val="3"/>
      <charset val="128"/>
    </font>
    <font>
      <sz val="9"/>
      <name val="ＭＳ Ｐ明朝"/>
      <family val="1"/>
      <charset val="128"/>
    </font>
    <font>
      <u/>
      <sz val="8"/>
      <color indexed="8"/>
      <name val="ＭＳ Ｐゴシック"/>
      <family val="3"/>
      <charset val="128"/>
    </font>
    <font>
      <b/>
      <u/>
      <sz val="8"/>
      <color indexed="10"/>
      <name val="ＭＳ Ｐゴシック"/>
      <family val="3"/>
      <charset val="128"/>
    </font>
    <font>
      <sz val="9"/>
      <color theme="1"/>
      <name val="ＭＳ Ｐ明朝"/>
      <family val="1"/>
      <charset val="128"/>
    </font>
    <font>
      <sz val="6"/>
      <color theme="1"/>
      <name val="ＭＳ Ｐ明朝"/>
      <family val="1"/>
      <charset val="128"/>
    </font>
    <font>
      <sz val="9"/>
      <color theme="1"/>
      <name val="ＭＳ Ｐゴシック"/>
      <family val="3"/>
      <charset val="128"/>
    </font>
    <font>
      <u/>
      <sz val="8"/>
      <color theme="1"/>
      <name val="ＭＳ Ｐゴシック"/>
      <family val="3"/>
      <charset val="128"/>
    </font>
    <font>
      <sz val="12"/>
      <color theme="1"/>
      <name val="ＭＳ Ｐゴシック"/>
      <family val="3"/>
      <charset val="128"/>
    </font>
    <font>
      <sz val="8"/>
      <color theme="1"/>
      <name val="ＭＳ Ｐゴシック"/>
      <family val="3"/>
      <charset val="128"/>
    </font>
    <font>
      <b/>
      <sz val="11"/>
      <color theme="1"/>
      <name val="ＭＳ ゴシック"/>
      <family val="3"/>
      <charset val="128"/>
    </font>
    <font>
      <b/>
      <u/>
      <sz val="9"/>
      <color indexed="8"/>
      <name val="ＭＳ Ｐゴシック"/>
      <family val="3"/>
      <charset val="128"/>
    </font>
    <font>
      <sz val="9"/>
      <color indexed="8"/>
      <name val="ＭＳ Ｐゴシック"/>
      <family val="3"/>
      <charset val="128"/>
    </font>
    <font>
      <sz val="11"/>
      <color theme="4"/>
      <name val="ＭＳ Ｐゴシック"/>
      <family val="3"/>
      <charset val="128"/>
    </font>
    <font>
      <sz val="10"/>
      <color indexed="8"/>
      <name val="ＭＳ Ｐゴシック"/>
      <family val="3"/>
      <charset val="128"/>
    </font>
    <font>
      <sz val="9"/>
      <color theme="4"/>
      <name val="ＭＳ Ｐゴシック"/>
      <family val="3"/>
      <charset val="128"/>
    </font>
    <font>
      <b/>
      <sz val="9"/>
      <color indexed="81"/>
      <name val="ＭＳ Ｐゴシック"/>
      <family val="3"/>
      <charset val="128"/>
    </font>
    <font>
      <sz val="6"/>
      <color theme="1"/>
      <name val="ＭＳ Ｐゴシック"/>
      <family val="3"/>
      <charset val="128"/>
    </font>
    <font>
      <sz val="5"/>
      <color theme="1"/>
      <name val="ＭＳ Ｐゴシック"/>
      <family val="3"/>
      <charset val="128"/>
    </font>
    <font>
      <sz val="3"/>
      <color theme="1"/>
      <name val="ＭＳ Ｐゴシック"/>
      <family val="3"/>
      <charset val="128"/>
    </font>
    <font>
      <sz val="9"/>
      <color rgb="FFFF0000"/>
      <name val="ＭＳ Ｐゴシック"/>
      <family val="3"/>
      <charset val="128"/>
    </font>
    <font>
      <b/>
      <sz val="11"/>
      <color rgb="FFFF0000"/>
      <name val="ＭＳ Ｐゴシック"/>
      <family val="3"/>
      <charset val="128"/>
    </font>
    <font>
      <sz val="7"/>
      <color theme="1"/>
      <name val="ＭＳ Ｐゴシック"/>
      <family val="3"/>
      <charset val="128"/>
    </font>
    <font>
      <sz val="11"/>
      <color theme="1"/>
      <name val="游ゴシック"/>
      <family val="2"/>
      <charset val="128"/>
      <scheme val="minor"/>
    </font>
    <font>
      <u/>
      <sz val="11"/>
      <color rgb="FFFF0000"/>
      <name val="ＭＳ Ｐゴシック"/>
      <family val="3"/>
      <charset val="128"/>
    </font>
    <font>
      <sz val="9"/>
      <color indexed="81"/>
      <name val="MS P ゴシック"/>
      <family val="3"/>
      <charset val="128"/>
    </font>
    <font>
      <b/>
      <sz val="9"/>
      <color indexed="81"/>
      <name val="MS P ゴシック"/>
      <family val="3"/>
      <charset val="128"/>
    </font>
    <font>
      <sz val="16"/>
      <name val="HGSｺﾞｼｯｸM"/>
      <family val="3"/>
      <charset val="128"/>
    </font>
    <font>
      <b/>
      <sz val="16"/>
      <name val="HGSｺﾞｼｯｸM"/>
      <family val="3"/>
      <charset val="128"/>
    </font>
    <font>
      <sz val="14"/>
      <name val="HGSｺﾞｼｯｸM"/>
      <family val="3"/>
      <charset val="128"/>
    </font>
    <font>
      <sz val="12"/>
      <name val="HGSｺﾞｼｯｸM"/>
      <family val="3"/>
      <charset val="128"/>
    </font>
    <font>
      <sz val="11"/>
      <name val="HGSｺﾞｼｯｸM"/>
      <family val="3"/>
      <charset val="128"/>
    </font>
    <font>
      <b/>
      <sz val="16"/>
      <name val="ＭＳ Ｐゴシック"/>
      <family val="3"/>
      <charset val="128"/>
    </font>
    <font>
      <sz val="10"/>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s>
  <fills count="12">
    <fill>
      <patternFill patternType="none"/>
    </fill>
    <fill>
      <patternFill patternType="gray125"/>
    </fill>
    <fill>
      <patternFill patternType="solid">
        <fgColor theme="8" tint="0.7999816888943144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rgb="FFFFCCCC"/>
        <bgColor indexed="64"/>
      </patternFill>
    </fill>
    <fill>
      <patternFill patternType="solid">
        <fgColor theme="6" tint="0.79998168889431442"/>
        <bgColor indexed="64"/>
      </patternFill>
    </fill>
    <fill>
      <patternFill patternType="solid">
        <fgColor rgb="FFFFFFCC"/>
        <bgColor indexed="64"/>
      </patternFill>
    </fill>
    <fill>
      <patternFill patternType="solid">
        <fgColor rgb="FFCCFFCC"/>
        <bgColor indexed="64"/>
      </patternFill>
    </fill>
  </fills>
  <borders count="3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medium">
        <color indexed="64"/>
      </top>
      <bottom/>
      <diagonal/>
    </border>
    <border>
      <left style="hair">
        <color indexed="64"/>
      </left>
      <right/>
      <top/>
      <bottom/>
      <diagonal/>
    </border>
    <border>
      <left style="hair">
        <color indexed="64"/>
      </left>
      <right/>
      <top/>
      <bottom style="medium">
        <color indexed="64"/>
      </bottom>
      <diagonal/>
    </border>
    <border>
      <left/>
      <right style="thin">
        <color indexed="64"/>
      </right>
      <top style="medium">
        <color indexed="64"/>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thin">
        <color indexed="64"/>
      </bottom>
      <diagonal/>
    </border>
    <border>
      <left/>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hair">
        <color indexed="64"/>
      </top>
      <bottom/>
      <diagonal/>
    </border>
    <border>
      <left style="thin">
        <color indexed="64"/>
      </left>
      <right/>
      <top/>
      <bottom style="medium">
        <color indexed="64"/>
      </bottom>
      <diagonal/>
    </border>
    <border>
      <left/>
      <right style="hair">
        <color indexed="64"/>
      </right>
      <top/>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style="medium">
        <color indexed="64"/>
      </top>
      <bottom style="double">
        <color indexed="64"/>
      </bottom>
      <diagonal/>
    </border>
    <border>
      <left style="medium">
        <color indexed="64"/>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hair">
        <color indexed="64"/>
      </left>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hair">
        <color indexed="64"/>
      </bottom>
      <diagonal/>
    </border>
    <border>
      <left style="hair">
        <color indexed="64"/>
      </left>
      <right/>
      <top style="medium">
        <color indexed="64"/>
      </top>
      <bottom style="double">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medium">
        <color indexed="64"/>
      </left>
      <right style="hair">
        <color indexed="64"/>
      </right>
      <top style="double">
        <color indexed="64"/>
      </top>
      <bottom style="hair">
        <color indexed="64"/>
      </bottom>
      <diagonal/>
    </border>
    <border>
      <left/>
      <right style="hair">
        <color indexed="64"/>
      </right>
      <top style="hair">
        <color indexed="64"/>
      </top>
      <bottom style="medium">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hair">
        <color indexed="64"/>
      </right>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medium">
        <color indexed="64"/>
      </left>
      <right/>
      <top style="hair">
        <color indexed="64"/>
      </top>
      <bottom style="hair">
        <color indexed="64"/>
      </bottom>
      <diagonal/>
    </border>
    <border>
      <left/>
      <right style="hair">
        <color indexed="64"/>
      </right>
      <top style="hair">
        <color indexed="64"/>
      </top>
      <bottom/>
      <diagonal/>
    </border>
    <border>
      <left style="medium">
        <color indexed="64"/>
      </left>
      <right/>
      <top/>
      <bottom style="hair">
        <color indexed="64"/>
      </bottom>
      <diagonal/>
    </border>
    <border>
      <left style="medium">
        <color indexed="64"/>
      </left>
      <right/>
      <top style="hair">
        <color indexed="64"/>
      </top>
      <bottom/>
      <diagonal/>
    </border>
    <border diagonalDown="1">
      <left style="hair">
        <color indexed="64"/>
      </left>
      <right/>
      <top style="hair">
        <color indexed="64"/>
      </top>
      <bottom style="hair">
        <color indexed="64"/>
      </bottom>
      <diagonal style="hair">
        <color indexed="64"/>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indexed="64"/>
      </top>
      <bottom style="hair">
        <color indexed="64"/>
      </bottom>
      <diagonal/>
    </border>
    <border>
      <left style="medium">
        <color indexed="64"/>
      </left>
      <right/>
      <top style="hair">
        <color indexed="64"/>
      </top>
      <bottom style="medium">
        <color indexed="64"/>
      </bottom>
      <diagonal/>
    </border>
    <border diagonalDown="1">
      <left style="medium">
        <color indexed="64"/>
      </left>
      <right style="hair">
        <color indexed="64"/>
      </right>
      <top style="hair">
        <color indexed="64"/>
      </top>
      <bottom style="hair">
        <color indexed="64"/>
      </bottom>
      <diagonal style="hair">
        <color indexed="64"/>
      </diagonal>
    </border>
    <border diagonalDown="1">
      <left/>
      <right/>
      <top style="hair">
        <color indexed="64"/>
      </top>
      <bottom style="hair">
        <color indexed="64"/>
      </bottom>
      <diagonal style="hair">
        <color indexed="64"/>
      </diagonal>
    </border>
    <border diagonalDown="1">
      <left/>
      <right style="medium">
        <color indexed="64"/>
      </right>
      <top style="hair">
        <color indexed="64"/>
      </top>
      <bottom style="hair">
        <color indexed="64"/>
      </bottom>
      <diagonal style="hair">
        <color indexed="64"/>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diagonal/>
    </border>
    <border>
      <left/>
      <right style="thin">
        <color indexed="64"/>
      </right>
      <top style="hair">
        <color indexed="64"/>
      </top>
      <bottom style="hair">
        <color indexed="64"/>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style="medium">
        <color indexed="64"/>
      </left>
      <right/>
      <top style="thin">
        <color indexed="64"/>
      </top>
      <bottom/>
      <diagonal/>
    </border>
    <border>
      <left style="hair">
        <color indexed="64"/>
      </left>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hair">
        <color indexed="64"/>
      </left>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double">
        <color indexed="64"/>
      </left>
      <right/>
      <top style="thin">
        <color indexed="64"/>
      </top>
      <bottom/>
      <diagonal/>
    </border>
    <border>
      <left/>
      <right style="hair">
        <color indexed="64"/>
      </right>
      <top style="thin">
        <color indexed="64"/>
      </top>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double">
        <color indexed="64"/>
      </left>
      <right style="hair">
        <color indexed="64"/>
      </right>
      <top style="hair">
        <color indexed="64"/>
      </top>
      <bottom/>
      <diagonal/>
    </border>
    <border>
      <left style="hair">
        <color indexed="64"/>
      </left>
      <right style="double">
        <color indexed="64"/>
      </right>
      <top style="hair">
        <color indexed="64"/>
      </top>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top style="double">
        <color indexed="64"/>
      </top>
      <bottom/>
      <diagonal/>
    </border>
    <border>
      <left style="double">
        <color indexed="64"/>
      </left>
      <right style="hair">
        <color indexed="64"/>
      </right>
      <top style="double">
        <color indexed="64"/>
      </top>
      <bottom/>
      <diagonal/>
    </border>
    <border>
      <left style="hair">
        <color indexed="64"/>
      </left>
      <right style="double">
        <color indexed="64"/>
      </right>
      <top style="double">
        <color indexed="64"/>
      </top>
      <bottom/>
      <diagonal/>
    </border>
    <border>
      <left style="hair">
        <color indexed="64"/>
      </left>
      <right style="thin">
        <color indexed="64"/>
      </right>
      <top style="double">
        <color indexed="64"/>
      </top>
      <bottom/>
      <diagonal/>
    </border>
    <border>
      <left style="hair">
        <color indexed="64"/>
      </left>
      <right style="thin">
        <color indexed="64"/>
      </right>
      <top style="hair">
        <color indexed="64"/>
      </top>
      <bottom style="hair">
        <color indexed="64"/>
      </bottom>
      <diagonal/>
    </border>
    <border>
      <left style="double">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double">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double">
        <color indexed="64"/>
      </left>
      <right style="hair">
        <color indexed="64"/>
      </right>
      <top/>
      <bottom style="thin">
        <color indexed="64"/>
      </bottom>
      <diagonal/>
    </border>
    <border>
      <left style="hair">
        <color indexed="64"/>
      </left>
      <right style="double">
        <color indexed="64"/>
      </right>
      <top/>
      <bottom style="thin">
        <color indexed="64"/>
      </bottom>
      <diagonal/>
    </border>
    <border>
      <left style="hair">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style="double">
        <color indexed="64"/>
      </top>
      <bottom style="hair">
        <color indexed="64"/>
      </bottom>
      <diagonal/>
    </border>
    <border>
      <left/>
      <right/>
      <top style="double">
        <color indexed="64"/>
      </top>
      <bottom/>
      <diagonal/>
    </border>
    <border>
      <left/>
      <right style="hair">
        <color indexed="64"/>
      </right>
      <top style="double">
        <color indexed="64"/>
      </top>
      <bottom/>
      <diagonal/>
    </border>
    <border>
      <left style="hair">
        <color indexed="64"/>
      </left>
      <right style="medium">
        <color indexed="64"/>
      </right>
      <top style="double">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style="medium">
        <color indexed="64"/>
      </right>
      <top/>
      <bottom style="thin">
        <color indexed="64"/>
      </bottom>
      <diagonal/>
    </border>
    <border>
      <left/>
      <right style="hair">
        <color indexed="64"/>
      </right>
      <top style="thin">
        <color indexed="64"/>
      </top>
      <bottom style="hair">
        <color indexed="64"/>
      </bottom>
      <diagonal/>
    </border>
    <border>
      <left style="hair">
        <color indexed="64"/>
      </left>
      <right style="medium">
        <color indexed="64"/>
      </right>
      <top style="hair">
        <color indexed="64"/>
      </top>
      <bottom/>
      <diagonal/>
    </border>
    <border>
      <left style="medium">
        <color indexed="64"/>
      </left>
      <right/>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hair">
        <color indexed="64"/>
      </right>
      <top style="double">
        <color indexed="64"/>
      </top>
      <bottom style="medium">
        <color indexed="64"/>
      </bottom>
      <diagonal/>
    </border>
    <border diagonalDown="1">
      <left style="hair">
        <color indexed="64"/>
      </left>
      <right/>
      <top style="double">
        <color indexed="64"/>
      </top>
      <bottom style="medium">
        <color indexed="64"/>
      </bottom>
      <diagonal style="hair">
        <color indexed="64"/>
      </diagonal>
    </border>
    <border diagonalDown="1">
      <left/>
      <right/>
      <top style="double">
        <color indexed="64"/>
      </top>
      <bottom style="medium">
        <color indexed="64"/>
      </bottom>
      <diagonal style="hair">
        <color indexed="64"/>
      </diagonal>
    </border>
    <border diagonalDown="1">
      <left/>
      <right style="hair">
        <color indexed="64"/>
      </right>
      <top style="double">
        <color indexed="64"/>
      </top>
      <bottom style="medium">
        <color indexed="64"/>
      </bottom>
      <diagonal style="hair">
        <color indexed="64"/>
      </diagonal>
    </border>
    <border>
      <left style="hair">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hair">
        <color indexed="64"/>
      </right>
      <top style="medium">
        <color indexed="64"/>
      </top>
      <bottom style="double">
        <color indexed="64"/>
      </bottom>
      <diagonal/>
    </border>
    <border diagonalDown="1">
      <left style="hair">
        <color indexed="64"/>
      </left>
      <right style="hair">
        <color indexed="64"/>
      </right>
      <top style="hair">
        <color indexed="64"/>
      </top>
      <bottom style="thin">
        <color indexed="64"/>
      </bottom>
      <diagonal style="hair">
        <color indexed="64"/>
      </diagonal>
    </border>
    <border>
      <left style="thin">
        <color indexed="64"/>
      </left>
      <right style="hair">
        <color indexed="64"/>
      </right>
      <top style="thin">
        <color indexed="64"/>
      </top>
      <bottom/>
      <diagonal/>
    </border>
    <border diagonalDown="1">
      <left style="hair">
        <color indexed="64"/>
      </left>
      <right/>
      <top/>
      <bottom/>
      <diagonal style="hair">
        <color indexed="64"/>
      </diagonal>
    </border>
    <border diagonalDown="1">
      <left/>
      <right/>
      <top/>
      <bottom/>
      <diagonal style="hair">
        <color indexed="64"/>
      </diagonal>
    </border>
    <border diagonalDown="1">
      <left/>
      <right style="hair">
        <color indexed="64"/>
      </right>
      <top/>
      <bottom/>
      <diagonal style="hair">
        <color indexed="64"/>
      </diagonal>
    </border>
    <border>
      <left style="thin">
        <color indexed="64"/>
      </left>
      <right style="hair">
        <color indexed="64"/>
      </right>
      <top/>
      <bottom/>
      <diagonal/>
    </border>
    <border>
      <left style="medium">
        <color indexed="64"/>
      </left>
      <right style="thin">
        <color indexed="64"/>
      </right>
      <top/>
      <bottom style="double">
        <color indexed="64"/>
      </bottom>
      <diagonal/>
    </border>
    <border>
      <left style="thin">
        <color indexed="64"/>
      </left>
      <right style="hair">
        <color indexed="64"/>
      </right>
      <top/>
      <bottom style="double">
        <color indexed="64"/>
      </bottom>
      <diagonal/>
    </border>
    <border diagonalDown="1">
      <left style="hair">
        <color indexed="64"/>
      </left>
      <right/>
      <top/>
      <bottom style="double">
        <color indexed="64"/>
      </bottom>
      <diagonal style="hair">
        <color indexed="64"/>
      </diagonal>
    </border>
    <border diagonalDown="1">
      <left/>
      <right/>
      <top/>
      <bottom style="double">
        <color indexed="64"/>
      </bottom>
      <diagonal style="hair">
        <color indexed="64"/>
      </diagonal>
    </border>
    <border diagonalDown="1">
      <left/>
      <right style="hair">
        <color indexed="64"/>
      </right>
      <top/>
      <bottom style="double">
        <color indexed="64"/>
      </bottom>
      <diagonal style="hair">
        <color indexed="64"/>
      </diagonal>
    </border>
    <border>
      <left style="double">
        <color indexed="64"/>
      </left>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double">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medium">
        <color indexed="64"/>
      </left>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diagonalDown="1">
      <left style="hair">
        <color indexed="64"/>
      </left>
      <right style="hair">
        <color indexed="64"/>
      </right>
      <top/>
      <bottom style="medium">
        <color indexed="64"/>
      </bottom>
      <diagonal style="hair">
        <color indexed="64"/>
      </diagonal>
    </border>
    <border diagonalDown="1">
      <left style="hair">
        <color indexed="64"/>
      </left>
      <right style="medium">
        <color indexed="64"/>
      </right>
      <top/>
      <bottom style="medium">
        <color indexed="64"/>
      </bottom>
      <diagonal style="hair">
        <color indexed="64"/>
      </diagonal>
    </border>
    <border>
      <left style="medium">
        <color indexed="64"/>
      </left>
      <right style="hair">
        <color indexed="64"/>
      </right>
      <top style="hair">
        <color indexed="64"/>
      </top>
      <bottom/>
      <diagonal/>
    </border>
    <border diagonalDown="1">
      <left style="hair">
        <color indexed="64"/>
      </left>
      <right style="hair">
        <color indexed="64"/>
      </right>
      <top style="hair">
        <color indexed="64"/>
      </top>
      <bottom/>
      <diagonal style="hair">
        <color indexed="64"/>
      </diagonal>
    </border>
    <border diagonalDown="1">
      <left style="hair">
        <color indexed="64"/>
      </left>
      <right style="medium">
        <color indexed="64"/>
      </right>
      <top style="hair">
        <color indexed="64"/>
      </top>
      <bottom/>
      <diagonal style="hair">
        <color indexed="64"/>
      </diagonal>
    </border>
    <border diagonalDown="1">
      <left style="hair">
        <color indexed="64"/>
      </left>
      <right style="medium">
        <color indexed="64"/>
      </right>
      <top style="hair">
        <color indexed="64"/>
      </top>
      <bottom style="thin">
        <color indexed="64"/>
      </bottom>
      <diagonal style="hair">
        <color indexed="64"/>
      </diagonal>
    </border>
    <border>
      <left/>
      <right style="hair">
        <color indexed="64"/>
      </right>
      <top/>
      <bottom style="double">
        <color indexed="64"/>
      </bottom>
      <diagonal/>
    </border>
    <border>
      <left style="medium">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diagonalDown="1">
      <left style="hair">
        <color indexed="64"/>
      </left>
      <right style="hair">
        <color indexed="64"/>
      </right>
      <top style="double">
        <color indexed="64"/>
      </top>
      <bottom style="medium">
        <color indexed="64"/>
      </bottom>
      <diagonal style="hair">
        <color indexed="64"/>
      </diagonal>
    </border>
    <border diagonalDown="1">
      <left style="hair">
        <color indexed="64"/>
      </left>
      <right style="medium">
        <color indexed="64"/>
      </right>
      <top style="double">
        <color indexed="64"/>
      </top>
      <bottom style="medium">
        <color indexed="64"/>
      </bottom>
      <diagonal style="hair">
        <color indexed="64"/>
      </diagonal>
    </border>
    <border>
      <left/>
      <right style="hair">
        <color indexed="64"/>
      </right>
      <top style="medium">
        <color indexed="64"/>
      </top>
      <bottom/>
      <diagonal/>
    </border>
    <border diagonalDown="1">
      <left style="hair">
        <color indexed="64"/>
      </left>
      <right/>
      <top style="medium">
        <color indexed="64"/>
      </top>
      <bottom/>
      <diagonal style="hair">
        <color indexed="64"/>
      </diagonal>
    </border>
    <border diagonalDown="1">
      <left/>
      <right/>
      <top style="medium">
        <color indexed="64"/>
      </top>
      <bottom/>
      <diagonal style="hair">
        <color indexed="64"/>
      </diagonal>
    </border>
    <border diagonalDown="1">
      <left/>
      <right style="medium">
        <color indexed="64"/>
      </right>
      <top style="medium">
        <color indexed="64"/>
      </top>
      <bottom/>
      <diagonal style="hair">
        <color indexed="64"/>
      </diagonal>
    </border>
    <border diagonalDown="1">
      <left style="hair">
        <color indexed="64"/>
      </left>
      <right/>
      <top/>
      <bottom style="hair">
        <color indexed="64"/>
      </bottom>
      <diagonal style="hair">
        <color indexed="64"/>
      </diagonal>
    </border>
    <border diagonalDown="1">
      <left/>
      <right/>
      <top/>
      <bottom style="hair">
        <color indexed="64"/>
      </bottom>
      <diagonal style="hair">
        <color indexed="64"/>
      </diagonal>
    </border>
    <border diagonalDown="1">
      <left/>
      <right style="medium">
        <color indexed="64"/>
      </right>
      <top/>
      <bottom style="hair">
        <color indexed="64"/>
      </bottom>
      <diagonal style="hair">
        <color indexed="64"/>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top style="dotted">
        <color indexed="64"/>
      </top>
      <bottom style="thin">
        <color indexed="64"/>
      </bottom>
      <diagonal/>
    </border>
    <border>
      <left/>
      <right style="medium">
        <color indexed="64"/>
      </right>
      <top style="hair">
        <color indexed="64"/>
      </top>
      <bottom style="double">
        <color indexed="64"/>
      </bottom>
      <diagonal/>
    </border>
    <border diagonalDown="1">
      <left style="hair">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hair">
        <color indexed="64"/>
      </right>
      <top style="thin">
        <color indexed="64"/>
      </top>
      <bottom/>
      <diagonal style="hair">
        <color indexed="64"/>
      </diagonal>
    </border>
    <border>
      <left/>
      <right style="medium">
        <color indexed="64"/>
      </right>
      <top style="hair">
        <color indexed="64"/>
      </top>
      <bottom style="thin">
        <color indexed="64"/>
      </bottom>
      <diagonal/>
    </border>
    <border diagonalDown="1">
      <left style="hair">
        <color indexed="64"/>
      </left>
      <right/>
      <top style="hair">
        <color indexed="64"/>
      </top>
      <bottom style="thin">
        <color indexed="64"/>
      </bottom>
      <diagonal style="hair">
        <color indexed="64"/>
      </diagonal>
    </border>
    <border diagonalDown="1">
      <left/>
      <right/>
      <top style="hair">
        <color indexed="64"/>
      </top>
      <bottom style="thin">
        <color indexed="64"/>
      </bottom>
      <diagonal style="hair">
        <color indexed="64"/>
      </diagonal>
    </border>
    <border diagonalDown="1">
      <left/>
      <right style="hair">
        <color indexed="64"/>
      </right>
      <top style="hair">
        <color indexed="64"/>
      </top>
      <bottom style="thin">
        <color indexed="64"/>
      </bottom>
      <diagonal style="hair">
        <color indexed="64"/>
      </diagonal>
    </border>
    <border>
      <left style="thin">
        <color indexed="64"/>
      </left>
      <right/>
      <top style="medium">
        <color indexed="64"/>
      </top>
      <bottom style="double">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thin">
        <color indexed="64"/>
      </right>
      <top style="double">
        <color indexed="64"/>
      </top>
      <bottom style="hair">
        <color indexed="64"/>
      </bottom>
      <diagonal/>
    </border>
    <border>
      <left style="double">
        <color indexed="64"/>
      </left>
      <right/>
      <top style="double">
        <color indexed="64"/>
      </top>
      <bottom style="hair">
        <color indexed="64"/>
      </bottom>
      <diagonal/>
    </border>
    <border>
      <left/>
      <right style="double">
        <color indexed="64"/>
      </right>
      <top style="double">
        <color indexed="64"/>
      </top>
      <bottom style="hair">
        <color indexed="64"/>
      </bottom>
      <diagonal/>
    </border>
    <border>
      <left style="hair">
        <color indexed="64"/>
      </left>
      <right/>
      <top/>
      <bottom style="double">
        <color indexed="64"/>
      </bottom>
      <diagonal/>
    </border>
    <border>
      <left/>
      <right style="thin">
        <color indexed="64"/>
      </right>
      <top/>
      <bottom style="double">
        <color indexed="64"/>
      </bottom>
      <diagonal/>
    </border>
    <border>
      <left style="double">
        <color indexed="64"/>
      </left>
      <right/>
      <top/>
      <bottom style="double">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double">
        <color indexed="64"/>
      </bottom>
      <diagonal/>
    </border>
    <border diagonalDown="1">
      <left style="thin">
        <color indexed="64"/>
      </left>
      <right style="hair">
        <color indexed="64"/>
      </right>
      <top style="medium">
        <color indexed="64"/>
      </top>
      <bottom style="thin">
        <color indexed="64"/>
      </bottom>
      <diagonal style="hair">
        <color indexed="64"/>
      </diagonal>
    </border>
    <border diagonalDown="1">
      <left style="hair">
        <color indexed="64"/>
      </left>
      <right style="hair">
        <color indexed="64"/>
      </right>
      <top style="medium">
        <color indexed="64"/>
      </top>
      <bottom style="thin">
        <color indexed="64"/>
      </bottom>
      <diagonal style="hair">
        <color indexed="64"/>
      </diagonal>
    </border>
    <border>
      <left style="medium">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style="medium">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right style="medium">
        <color indexed="64"/>
      </right>
      <top style="dotted">
        <color indexed="64"/>
      </top>
      <bottom style="thin">
        <color indexed="64"/>
      </bottom>
      <diagonal/>
    </border>
    <border>
      <left style="double">
        <color indexed="64"/>
      </left>
      <right/>
      <top style="dotted">
        <color indexed="64"/>
      </top>
      <bottom style="thin">
        <color indexed="64"/>
      </bottom>
      <diagonal/>
    </border>
    <border>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s>
  <cellStyleXfs count="8">
    <xf numFmtId="0" fontId="0" fillId="0" borderId="0">
      <alignment vertical="center"/>
    </xf>
    <xf numFmtId="0" fontId="1" fillId="0" borderId="0">
      <alignment vertical="center"/>
    </xf>
    <xf numFmtId="0" fontId="7" fillId="0" borderId="0">
      <alignment vertical="center"/>
    </xf>
    <xf numFmtId="0" fontId="1" fillId="0" borderId="0"/>
    <xf numFmtId="0" fontId="8"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38" fontId="40" fillId="0" borderId="0" applyFont="0" applyFill="0" applyBorder="0" applyAlignment="0" applyProtection="0">
      <alignment vertical="center"/>
    </xf>
  </cellStyleXfs>
  <cellXfs count="1882">
    <xf numFmtId="0" fontId="0" fillId="0" borderId="0" xfId="0">
      <alignment vertical="center"/>
    </xf>
    <xf numFmtId="0" fontId="1" fillId="0" borderId="0" xfId="0" applyFont="1">
      <alignment vertical="center"/>
    </xf>
    <xf numFmtId="0" fontId="5" fillId="0" borderId="0" xfId="0" applyFont="1">
      <alignment vertical="center"/>
    </xf>
    <xf numFmtId="0" fontId="6" fillId="0" borderId="0" xfId="0" applyFont="1">
      <alignment vertical="center"/>
    </xf>
    <xf numFmtId="0" fontId="1" fillId="0" borderId="0" xfId="0" applyFont="1" applyFill="1">
      <alignment vertical="center"/>
    </xf>
    <xf numFmtId="0" fontId="6" fillId="0" borderId="0" xfId="0" applyFont="1" applyFill="1" applyBorder="1" applyAlignment="1">
      <alignment vertical="top"/>
    </xf>
    <xf numFmtId="0" fontId="6" fillId="0" borderId="0" xfId="0" applyFont="1" applyFill="1" applyBorder="1" applyAlignment="1">
      <alignment vertical="center"/>
    </xf>
    <xf numFmtId="0" fontId="6" fillId="2" borderId="4" xfId="0" applyFont="1" applyFill="1" applyBorder="1" applyAlignment="1">
      <alignment vertical="top"/>
    </xf>
    <xf numFmtId="0" fontId="1" fillId="0" borderId="0" xfId="0" applyFont="1" applyAlignment="1">
      <alignment vertical="center" wrapText="1"/>
    </xf>
    <xf numFmtId="0" fontId="1" fillId="0" borderId="0" xfId="0" applyFont="1" applyAlignment="1">
      <alignment vertical="center"/>
    </xf>
    <xf numFmtId="0" fontId="1" fillId="0" borderId="0" xfId="0" applyFont="1" applyFill="1" applyBorder="1" applyAlignment="1">
      <alignment horizontal="left" vertical="center" wrapText="1"/>
    </xf>
    <xf numFmtId="0" fontId="1" fillId="2" borderId="23" xfId="0" applyFont="1" applyFill="1" applyBorder="1" applyAlignment="1">
      <alignment horizontal="left" vertical="center" wrapText="1"/>
    </xf>
    <xf numFmtId="0" fontId="1" fillId="2" borderId="34"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0" borderId="0" xfId="0" applyFont="1" applyAlignment="1">
      <alignment horizontal="center" vertical="center"/>
    </xf>
    <xf numFmtId="0" fontId="6" fillId="2" borderId="1" xfId="0" applyFont="1" applyFill="1" applyBorder="1" applyAlignment="1">
      <alignment vertical="top"/>
    </xf>
    <xf numFmtId="0" fontId="6" fillId="2" borderId="2" xfId="0" applyFont="1" applyFill="1" applyBorder="1" applyAlignment="1">
      <alignment vertical="top"/>
    </xf>
    <xf numFmtId="0" fontId="6" fillId="2" borderId="0" xfId="0" applyFont="1" applyFill="1" applyBorder="1" applyAlignment="1">
      <alignment vertical="top"/>
    </xf>
    <xf numFmtId="0" fontId="6" fillId="2" borderId="5" xfId="0" applyFont="1" applyFill="1" applyBorder="1" applyAlignment="1">
      <alignment vertical="top"/>
    </xf>
    <xf numFmtId="0" fontId="6" fillId="2" borderId="3" xfId="0" applyFont="1" applyFill="1" applyBorder="1" applyAlignment="1">
      <alignment vertical="top"/>
    </xf>
    <xf numFmtId="0" fontId="6" fillId="0" borderId="0" xfId="0" applyFont="1" applyBorder="1">
      <alignment vertical="center"/>
    </xf>
    <xf numFmtId="0" fontId="6" fillId="0" borderId="0" xfId="0" applyFont="1" applyFill="1" applyBorder="1" applyAlignment="1">
      <alignment vertical="top" wrapText="1"/>
    </xf>
    <xf numFmtId="0" fontId="6" fillId="0" borderId="0" xfId="0" applyFont="1" applyFill="1" applyBorder="1">
      <alignment vertical="center"/>
    </xf>
    <xf numFmtId="0" fontId="5" fillId="2" borderId="52" xfId="1" applyFont="1" applyFill="1" applyBorder="1" applyAlignment="1">
      <alignment vertical="center" wrapText="1"/>
    </xf>
    <xf numFmtId="0" fontId="5" fillId="2" borderId="56" xfId="1" applyFont="1" applyFill="1" applyBorder="1" applyAlignment="1">
      <alignment vertical="center" wrapText="1"/>
    </xf>
    <xf numFmtId="0" fontId="5" fillId="2" borderId="57" xfId="1" applyFont="1" applyFill="1" applyBorder="1" applyAlignment="1">
      <alignment vertical="center" wrapText="1"/>
    </xf>
    <xf numFmtId="0" fontId="5" fillId="2" borderId="50" xfId="1" applyFont="1" applyFill="1" applyBorder="1" applyAlignment="1">
      <alignment vertical="center" wrapText="1"/>
    </xf>
    <xf numFmtId="0" fontId="5" fillId="2" borderId="53" xfId="1" applyFont="1" applyFill="1" applyBorder="1" applyAlignment="1">
      <alignment vertical="center" wrapText="1"/>
    </xf>
    <xf numFmtId="0" fontId="5" fillId="2" borderId="54" xfId="1" applyFont="1" applyFill="1" applyBorder="1" applyAlignment="1">
      <alignment vertical="center" wrapText="1"/>
    </xf>
    <xf numFmtId="0" fontId="5" fillId="0" borderId="49" xfId="1" applyFont="1" applyBorder="1" applyAlignment="1">
      <alignment horizontal="center" vertical="center" shrinkToFit="1"/>
    </xf>
    <xf numFmtId="0" fontId="10" fillId="0" borderId="0" xfId="0" applyFont="1" applyAlignment="1">
      <alignment horizontal="left" vertical="center"/>
    </xf>
    <xf numFmtId="0" fontId="5" fillId="0" borderId="0" xfId="3" applyFont="1" applyAlignment="1">
      <alignment horizontal="right" vertical="center"/>
    </xf>
    <xf numFmtId="0" fontId="2" fillId="0" borderId="0" xfId="1" applyFont="1" applyAlignment="1">
      <alignment horizontal="center" vertical="center"/>
    </xf>
    <xf numFmtId="0" fontId="5" fillId="0" borderId="0" xfId="1" applyFont="1">
      <alignment vertical="center"/>
    </xf>
    <xf numFmtId="0" fontId="5" fillId="0" borderId="43" xfId="1" applyFont="1" applyBorder="1" applyAlignment="1">
      <alignment horizontal="center" vertical="center" wrapText="1"/>
    </xf>
    <xf numFmtId="0" fontId="2" fillId="0" borderId="0" xfId="1" applyFont="1" applyAlignment="1">
      <alignment vertical="center"/>
    </xf>
    <xf numFmtId="0" fontId="5" fillId="0" borderId="0" xfId="1" applyFont="1" applyAlignment="1">
      <alignment horizontal="center" vertical="center"/>
    </xf>
    <xf numFmtId="0" fontId="5" fillId="0" borderId="0" xfId="1" applyFont="1" applyAlignment="1">
      <alignment vertical="center"/>
    </xf>
    <xf numFmtId="0" fontId="5" fillId="0" borderId="0" xfId="1" applyFont="1" applyAlignment="1">
      <alignment horizontal="left" vertical="center"/>
    </xf>
    <xf numFmtId="0" fontId="5" fillId="0" borderId="0" xfId="1" applyFont="1" applyAlignment="1">
      <alignment vertical="center" wrapText="1"/>
    </xf>
    <xf numFmtId="0" fontId="5" fillId="0" borderId="46" xfId="1" applyFont="1" applyBorder="1" applyAlignment="1">
      <alignment horizontal="center" vertical="center" wrapText="1"/>
    </xf>
    <xf numFmtId="0" fontId="5" fillId="0" borderId="47" xfId="1" applyFont="1" applyBorder="1" applyAlignment="1">
      <alignment horizontal="center" vertical="center"/>
    </xf>
    <xf numFmtId="0" fontId="5" fillId="0" borderId="48" xfId="1" applyFont="1" applyBorder="1" applyAlignment="1">
      <alignment horizontal="center" vertical="center" wrapText="1"/>
    </xf>
    <xf numFmtId="0" fontId="2" fillId="0" borderId="0" xfId="3" applyFont="1" applyAlignment="1">
      <alignment horizontal="center"/>
    </xf>
    <xf numFmtId="0" fontId="5" fillId="0" borderId="0" xfId="3" applyFont="1"/>
    <xf numFmtId="0" fontId="5" fillId="0" borderId="0" xfId="3" applyFont="1" applyAlignment="1">
      <alignment vertical="center"/>
    </xf>
    <xf numFmtId="0" fontId="17" fillId="0" borderId="25" xfId="3" applyFont="1" applyBorder="1" applyAlignment="1">
      <alignment horizontal="center" vertical="center"/>
    </xf>
    <xf numFmtId="0" fontId="15" fillId="2" borderId="55" xfId="3" applyFont="1" applyFill="1" applyBorder="1" applyAlignment="1">
      <alignment horizontal="center" vertical="center"/>
    </xf>
    <xf numFmtId="0" fontId="15" fillId="2" borderId="51" xfId="3" applyFont="1" applyFill="1" applyBorder="1" applyAlignment="1">
      <alignment horizontal="center" vertical="center"/>
    </xf>
    <xf numFmtId="0" fontId="15" fillId="2" borderId="71" xfId="3" applyFont="1" applyFill="1" applyBorder="1" applyAlignment="1">
      <alignment horizontal="center" vertical="center"/>
    </xf>
    <xf numFmtId="0" fontId="15" fillId="2" borderId="45" xfId="3" applyFont="1" applyFill="1" applyBorder="1" applyAlignment="1">
      <alignment horizontal="center" vertical="center"/>
    </xf>
    <xf numFmtId="0" fontId="5" fillId="2" borderId="55" xfId="3" applyFont="1" applyFill="1" applyBorder="1" applyAlignment="1">
      <alignment horizontal="center" vertical="center"/>
    </xf>
    <xf numFmtId="0" fontId="14" fillId="2" borderId="51" xfId="3" applyFont="1" applyFill="1" applyBorder="1" applyAlignment="1">
      <alignment horizontal="center" vertical="center"/>
    </xf>
    <xf numFmtId="0" fontId="14" fillId="2" borderId="71" xfId="3" applyFont="1" applyFill="1" applyBorder="1" applyAlignment="1">
      <alignment horizontal="center" vertical="center"/>
    </xf>
    <xf numFmtId="0" fontId="5" fillId="2" borderId="45" xfId="3" applyFont="1" applyFill="1" applyBorder="1" applyAlignment="1">
      <alignment horizontal="center" vertical="center"/>
    </xf>
    <xf numFmtId="0" fontId="14" fillId="2" borderId="55" xfId="3" applyFont="1" applyFill="1" applyBorder="1" applyAlignment="1">
      <alignment horizontal="center" vertical="center"/>
    </xf>
    <xf numFmtId="0" fontId="14" fillId="2" borderId="45" xfId="3" applyFont="1" applyFill="1" applyBorder="1" applyAlignment="1">
      <alignment horizontal="center" vertical="center"/>
    </xf>
    <xf numFmtId="0" fontId="5" fillId="2" borderId="71" xfId="3" applyFont="1" applyFill="1" applyBorder="1" applyAlignment="1">
      <alignment horizontal="center" vertical="center"/>
    </xf>
    <xf numFmtId="0" fontId="5" fillId="2" borderId="43" xfId="3" applyFont="1" applyFill="1" applyBorder="1"/>
    <xf numFmtId="0" fontId="14" fillId="2" borderId="56" xfId="3" applyFont="1" applyFill="1" applyBorder="1" applyAlignment="1">
      <alignment horizontal="right"/>
    </xf>
    <xf numFmtId="0" fontId="14" fillId="2" borderId="54" xfId="3" applyFont="1" applyFill="1" applyBorder="1"/>
    <xf numFmtId="0" fontId="14" fillId="2" borderId="43" xfId="3" applyFont="1" applyFill="1" applyBorder="1"/>
    <xf numFmtId="0" fontId="5" fillId="2" borderId="54" xfId="3" applyFont="1" applyFill="1" applyBorder="1"/>
    <xf numFmtId="0" fontId="14" fillId="2" borderId="55" xfId="3" applyFont="1" applyFill="1" applyBorder="1" applyAlignment="1">
      <alignment vertical="top"/>
    </xf>
    <xf numFmtId="0" fontId="4" fillId="2" borderId="44" xfId="3" applyFont="1" applyFill="1" applyBorder="1" applyAlignment="1">
      <alignment horizontal="center" wrapText="1"/>
    </xf>
    <xf numFmtId="0" fontId="5" fillId="2" borderId="55" xfId="3" applyFont="1" applyFill="1" applyBorder="1"/>
    <xf numFmtId="0" fontId="5" fillId="2" borderId="44" xfId="3" applyFont="1" applyFill="1" applyBorder="1"/>
    <xf numFmtId="0" fontId="5" fillId="0" borderId="58" xfId="1" applyFont="1" applyBorder="1" applyAlignment="1">
      <alignment horizontal="center" vertical="center" wrapText="1"/>
    </xf>
    <xf numFmtId="0" fontId="9" fillId="0" borderId="0" xfId="3" applyFont="1"/>
    <xf numFmtId="0" fontId="6" fillId="0" borderId="0" xfId="2" applyFont="1">
      <alignment vertical="center"/>
    </xf>
    <xf numFmtId="0" fontId="1" fillId="2" borderId="25" xfId="3" applyFont="1" applyFill="1" applyBorder="1"/>
    <xf numFmtId="0" fontId="1" fillId="2" borderId="72" xfId="3" applyFont="1" applyFill="1" applyBorder="1"/>
    <xf numFmtId="0" fontId="1" fillId="2" borderId="73" xfId="3" applyFont="1" applyFill="1" applyBorder="1"/>
    <xf numFmtId="0" fontId="1" fillId="2" borderId="74" xfId="3" applyFont="1" applyFill="1" applyBorder="1"/>
    <xf numFmtId="0" fontId="1" fillId="2" borderId="76" xfId="3" applyFont="1" applyFill="1" applyBorder="1"/>
    <xf numFmtId="0" fontId="6" fillId="0" borderId="0" xfId="2" applyFont="1" applyAlignment="1">
      <alignment vertical="center"/>
    </xf>
    <xf numFmtId="0" fontId="6" fillId="0" borderId="0" xfId="0" applyFont="1" applyAlignment="1">
      <alignment vertical="center"/>
    </xf>
    <xf numFmtId="0" fontId="1" fillId="0" borderId="0" xfId="1" applyFont="1" applyAlignment="1">
      <alignment vertical="center"/>
    </xf>
    <xf numFmtId="0" fontId="1" fillId="0" borderId="0" xfId="1" applyFont="1">
      <alignment vertical="center"/>
    </xf>
    <xf numFmtId="0" fontId="1" fillId="0" borderId="0" xfId="1" applyFont="1" applyAlignment="1">
      <alignment vertical="center" wrapText="1"/>
    </xf>
    <xf numFmtId="0" fontId="15" fillId="0" borderId="25" xfId="3" applyFont="1" applyBorder="1" applyAlignment="1">
      <alignment vertical="center" wrapText="1"/>
    </xf>
    <xf numFmtId="0" fontId="1" fillId="2" borderId="25" xfId="3" applyFont="1" applyFill="1" applyBorder="1" applyAlignment="1">
      <alignment shrinkToFit="1"/>
    </xf>
    <xf numFmtId="0" fontId="23" fillId="0" borderId="0" xfId="2" applyFont="1">
      <alignment vertical="center"/>
    </xf>
    <xf numFmtId="0" fontId="23" fillId="0" borderId="0" xfId="2" applyFont="1" applyAlignment="1">
      <alignment horizontal="center" vertical="center"/>
    </xf>
    <xf numFmtId="0" fontId="23" fillId="0" borderId="0" xfId="2" applyFont="1" applyAlignment="1">
      <alignment horizontal="left" vertical="center"/>
    </xf>
    <xf numFmtId="0" fontId="23" fillId="0" borderId="0" xfId="2" applyFont="1" applyAlignment="1">
      <alignment vertical="center"/>
    </xf>
    <xf numFmtId="0" fontId="15" fillId="0" borderId="0" xfId="2" applyFont="1">
      <alignment vertical="center"/>
    </xf>
    <xf numFmtId="0" fontId="22" fillId="0" borderId="51" xfId="2" applyFont="1" applyBorder="1" applyAlignment="1">
      <alignment horizontal="center" vertical="center"/>
    </xf>
    <xf numFmtId="0" fontId="22" fillId="0" borderId="52" xfId="2" applyFont="1" applyBorder="1" applyAlignment="1">
      <alignment horizontal="center" vertical="center"/>
    </xf>
    <xf numFmtId="0" fontId="18" fillId="0" borderId="0" xfId="2" applyFont="1">
      <alignment vertical="center"/>
    </xf>
    <xf numFmtId="0" fontId="18" fillId="0" borderId="16" xfId="2" applyFont="1" applyFill="1" applyBorder="1" applyAlignment="1">
      <alignment vertical="center"/>
    </xf>
    <xf numFmtId="0" fontId="18" fillId="0" borderId="44" xfId="2" applyFont="1" applyFill="1" applyBorder="1" applyAlignment="1">
      <alignment vertical="center"/>
    </xf>
    <xf numFmtId="0" fontId="18" fillId="0" borderId="0" xfId="2" applyFont="1" applyFill="1" applyBorder="1" applyAlignment="1">
      <alignment horizontal="left" vertical="center"/>
    </xf>
    <xf numFmtId="0" fontId="21" fillId="0" borderId="44" xfId="2" applyFont="1" applyBorder="1" applyAlignment="1">
      <alignment vertical="center" wrapText="1"/>
    </xf>
    <xf numFmtId="0" fontId="21" fillId="0" borderId="27" xfId="2" applyFont="1" applyFill="1" applyBorder="1" applyAlignment="1">
      <alignment horizontal="left" vertical="center"/>
    </xf>
    <xf numFmtId="0" fontId="21" fillId="0" borderId="28" xfId="2" applyFont="1" applyFill="1" applyBorder="1" applyAlignment="1">
      <alignment horizontal="left" vertical="center"/>
    </xf>
    <xf numFmtId="0" fontId="6" fillId="0" borderId="0" xfId="2" applyFont="1" applyAlignment="1">
      <alignment horizontal="right" vertical="center"/>
    </xf>
    <xf numFmtId="0" fontId="21" fillId="0" borderId="0" xfId="2" applyFont="1" applyBorder="1">
      <alignment vertical="center"/>
    </xf>
    <xf numFmtId="0" fontId="23" fillId="0" borderId="78" xfId="2" applyFont="1" applyFill="1" applyBorder="1" applyAlignment="1">
      <alignment horizontal="right" vertical="center"/>
    </xf>
    <xf numFmtId="0" fontId="23" fillId="0" borderId="45" xfId="2" applyFont="1" applyFill="1" applyBorder="1" applyAlignment="1">
      <alignment horizontal="right" vertical="center"/>
    </xf>
    <xf numFmtId="0" fontId="25" fillId="0" borderId="0" xfId="0" applyFont="1" applyAlignment="1">
      <alignment vertical="center"/>
    </xf>
    <xf numFmtId="0" fontId="25" fillId="0" borderId="0" xfId="0" applyFont="1">
      <alignment vertical="center"/>
    </xf>
    <xf numFmtId="0" fontId="25" fillId="0" borderId="0" xfId="0" applyFont="1" applyAlignment="1">
      <alignment horizontal="center" vertical="center"/>
    </xf>
    <xf numFmtId="0" fontId="25" fillId="0" borderId="0" xfId="0" applyFont="1" applyFill="1" applyAlignment="1">
      <alignment horizontal="center" vertical="center"/>
    </xf>
    <xf numFmtId="0" fontId="25" fillId="0" borderId="0" xfId="0" applyFont="1" applyAlignment="1">
      <alignment horizontal="left" vertical="center"/>
    </xf>
    <xf numFmtId="0" fontId="25" fillId="0" borderId="0" xfId="0" applyFont="1" applyFill="1">
      <alignment vertical="center"/>
    </xf>
    <xf numFmtId="0" fontId="6" fillId="0" borderId="0" xfId="0" applyFont="1" applyFill="1">
      <alignment vertical="center"/>
    </xf>
    <xf numFmtId="0" fontId="6" fillId="0" borderId="0" xfId="0" applyFont="1" applyAlignment="1">
      <alignment horizontal="center" vertical="center"/>
    </xf>
    <xf numFmtId="0" fontId="6"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Alignment="1">
      <alignment horizontal="left" vertical="center"/>
    </xf>
    <xf numFmtId="49" fontId="6" fillId="0" borderId="0" xfId="0" applyNumberFormat="1" applyFont="1" applyFill="1" applyBorder="1" applyAlignment="1">
      <alignment horizontal="center" vertical="center"/>
    </xf>
    <xf numFmtId="49" fontId="6" fillId="0" borderId="0" xfId="0" applyNumberFormat="1" applyFont="1" applyFill="1" applyBorder="1" applyAlignment="1">
      <alignment horizontal="left" vertical="center"/>
    </xf>
    <xf numFmtId="49" fontId="6" fillId="0" borderId="0" xfId="0" applyNumberFormat="1" applyFont="1" applyFill="1" applyBorder="1" applyAlignment="1">
      <alignment vertical="center"/>
    </xf>
    <xf numFmtId="0" fontId="13" fillId="0" borderId="0" xfId="0" applyFont="1">
      <alignment vertical="center"/>
    </xf>
    <xf numFmtId="0" fontId="13" fillId="0" borderId="0" xfId="0" applyFont="1" applyFill="1">
      <alignment vertical="center"/>
    </xf>
    <xf numFmtId="0" fontId="13" fillId="0" borderId="0" xfId="0" applyFont="1" applyFill="1" applyBorder="1" applyAlignment="1">
      <alignment horizontal="left" vertical="center"/>
    </xf>
    <xf numFmtId="0" fontId="13" fillId="0" borderId="0" xfId="0" applyFont="1" applyAlignment="1">
      <alignment horizontal="center" vertical="center"/>
    </xf>
    <xf numFmtId="0" fontId="13" fillId="0" borderId="0" xfId="0" applyFont="1" applyFill="1" applyBorder="1" applyAlignment="1">
      <alignment horizontal="center" vertical="center"/>
    </xf>
    <xf numFmtId="0" fontId="13" fillId="0" borderId="0" xfId="0" applyFont="1" applyFill="1" applyAlignment="1">
      <alignment horizontal="center" vertical="center"/>
    </xf>
    <xf numFmtId="0" fontId="13" fillId="0" borderId="0" xfId="0" applyFont="1" applyAlignment="1">
      <alignment horizontal="left" vertical="center"/>
    </xf>
    <xf numFmtId="49" fontId="6" fillId="2" borderId="31" xfId="0" applyNumberFormat="1" applyFont="1" applyFill="1" applyBorder="1" applyAlignment="1">
      <alignment horizontal="center" vertical="center"/>
    </xf>
    <xf numFmtId="0" fontId="13" fillId="0" borderId="0" xfId="0" applyFont="1" applyAlignment="1">
      <alignment vertical="center"/>
    </xf>
    <xf numFmtId="0" fontId="13" fillId="0" borderId="0" xfId="0" applyFont="1" applyAlignment="1">
      <alignment horizontal="right" vertical="center"/>
    </xf>
    <xf numFmtId="0" fontId="14" fillId="2" borderId="35" xfId="1" applyFont="1" applyFill="1" applyBorder="1" applyAlignment="1">
      <alignment vertical="center"/>
    </xf>
    <xf numFmtId="0" fontId="14" fillId="2" borderId="57" xfId="1" applyFont="1" applyFill="1" applyBorder="1" applyAlignment="1">
      <alignment vertical="center"/>
    </xf>
    <xf numFmtId="0" fontId="14" fillId="2" borderId="36" xfId="1" applyFont="1" applyFill="1" applyBorder="1" applyAlignment="1">
      <alignment vertical="center"/>
    </xf>
    <xf numFmtId="0" fontId="25" fillId="0" borderId="0" xfId="0" applyFont="1" applyProtection="1">
      <alignment vertical="center"/>
    </xf>
    <xf numFmtId="0" fontId="6" fillId="0" borderId="0" xfId="0" applyFont="1" applyProtection="1">
      <alignment vertical="center"/>
    </xf>
    <xf numFmtId="0" fontId="6" fillId="0" borderId="25" xfId="0" applyFont="1" applyBorder="1" applyProtection="1">
      <alignment vertical="center"/>
    </xf>
    <xf numFmtId="0" fontId="6" fillId="0" borderId="25" xfId="0" applyFont="1" applyBorder="1" applyAlignment="1" applyProtection="1">
      <alignment horizontal="center" vertical="center"/>
    </xf>
    <xf numFmtId="0" fontId="6" fillId="4" borderId="25" xfId="0" applyFont="1" applyFill="1" applyBorder="1" applyProtection="1">
      <alignment vertical="center"/>
    </xf>
    <xf numFmtId="38" fontId="6" fillId="4" borderId="25" xfId="6" applyFont="1" applyFill="1" applyBorder="1" applyProtection="1">
      <alignment vertical="center"/>
      <protection locked="0"/>
    </xf>
    <xf numFmtId="38" fontId="6" fillId="0" borderId="25" xfId="6" applyFont="1" applyFill="1" applyBorder="1" applyProtection="1">
      <alignment vertical="center"/>
    </xf>
    <xf numFmtId="9" fontId="6" fillId="0" borderId="25" xfId="5" applyNumberFormat="1" applyFont="1" applyFill="1" applyBorder="1" applyProtection="1">
      <alignment vertical="center"/>
    </xf>
    <xf numFmtId="0" fontId="23" fillId="0" borderId="25" xfId="0" applyFont="1" applyBorder="1" applyAlignment="1" applyProtection="1">
      <alignment horizontal="center" vertical="center"/>
    </xf>
    <xf numFmtId="38" fontId="6" fillId="0" borderId="25" xfId="6" applyFont="1" applyFill="1" applyBorder="1" applyProtection="1">
      <alignment vertical="center"/>
      <protection locked="0"/>
    </xf>
    <xf numFmtId="9" fontId="6" fillId="0" borderId="25" xfId="0" applyNumberFormat="1" applyFont="1" applyFill="1" applyBorder="1" applyProtection="1">
      <alignment vertical="center"/>
    </xf>
    <xf numFmtId="0" fontId="6" fillId="0" borderId="0" xfId="0" applyFont="1" applyFill="1" applyProtection="1">
      <alignment vertical="center"/>
    </xf>
    <xf numFmtId="0" fontId="10" fillId="0" borderId="0" xfId="0" applyFont="1" applyAlignment="1">
      <alignment vertical="center"/>
    </xf>
    <xf numFmtId="0" fontId="23" fillId="0" borderId="0" xfId="0" applyFont="1" applyAlignment="1">
      <alignment horizontal="right" vertical="top"/>
    </xf>
    <xf numFmtId="0" fontId="23" fillId="0" borderId="0" xfId="0" applyFont="1" applyAlignment="1">
      <alignment vertical="top"/>
    </xf>
    <xf numFmtId="0" fontId="13" fillId="0" borderId="0" xfId="0" applyFont="1" applyAlignment="1">
      <alignment vertical="top"/>
    </xf>
    <xf numFmtId="0" fontId="15" fillId="0" borderId="0" xfId="0" applyFont="1" applyFill="1" applyBorder="1" applyAlignment="1">
      <alignment horizontal="right" vertical="top" wrapText="1"/>
    </xf>
    <xf numFmtId="0" fontId="15" fillId="0" borderId="0" xfId="0" applyFont="1" applyFill="1" applyAlignment="1">
      <alignment horizontal="right" vertical="top" wrapText="1"/>
    </xf>
    <xf numFmtId="0" fontId="23" fillId="6" borderId="122" xfId="0" applyFont="1" applyFill="1" applyBorder="1" applyAlignment="1">
      <alignment vertical="center"/>
    </xf>
    <xf numFmtId="0" fontId="13" fillId="6" borderId="123" xfId="0" applyFont="1" applyFill="1" applyBorder="1" applyAlignment="1">
      <alignment horizontal="center" vertical="center"/>
    </xf>
    <xf numFmtId="0" fontId="6" fillId="0" borderId="0" xfId="0" applyFont="1" applyAlignment="1">
      <alignment horizontal="right" vertical="center"/>
    </xf>
    <xf numFmtId="0" fontId="27" fillId="0" borderId="0" xfId="0" applyFont="1" applyAlignment="1">
      <alignment vertical="center"/>
    </xf>
    <xf numFmtId="0" fontId="6" fillId="4" borderId="25" xfId="0" applyFont="1" applyFill="1" applyBorder="1" applyAlignment="1" applyProtection="1">
      <alignment vertical="center" shrinkToFit="1"/>
    </xf>
    <xf numFmtId="0" fontId="6" fillId="0" borderId="25" xfId="0" applyFont="1" applyFill="1" applyBorder="1" applyAlignment="1" applyProtection="1">
      <alignment vertical="center" shrinkToFit="1"/>
      <protection locked="0"/>
    </xf>
    <xf numFmtId="0" fontId="6" fillId="2" borderId="25" xfId="0" applyFont="1" applyFill="1" applyBorder="1" applyAlignment="1">
      <alignment horizontal="right" vertical="center"/>
    </xf>
    <xf numFmtId="0" fontId="6" fillId="0" borderId="25" xfId="0" applyFont="1" applyBorder="1" applyAlignment="1">
      <alignment horizontal="center" vertical="center"/>
    </xf>
    <xf numFmtId="0" fontId="6" fillId="2" borderId="140" xfId="0" applyFont="1" applyFill="1" applyBorder="1" applyAlignment="1">
      <alignment horizontal="center" vertical="center"/>
    </xf>
    <xf numFmtId="0" fontId="6" fillId="2" borderId="110" xfId="0" applyFont="1" applyFill="1" applyBorder="1" applyAlignment="1">
      <alignment horizontal="right" vertical="center" wrapText="1"/>
    </xf>
    <xf numFmtId="0" fontId="25" fillId="0" borderId="0" xfId="0" applyFont="1" applyFill="1" applyAlignment="1">
      <alignment horizontal="left" vertical="center"/>
    </xf>
    <xf numFmtId="0" fontId="6" fillId="2" borderId="145"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right" vertical="center"/>
    </xf>
    <xf numFmtId="0" fontId="6" fillId="2" borderId="22" xfId="0" applyFont="1" applyFill="1" applyBorder="1" applyAlignment="1">
      <alignment vertical="center"/>
    </xf>
    <xf numFmtId="0" fontId="6" fillId="0" borderId="22" xfId="0" applyFont="1" applyBorder="1" applyAlignment="1">
      <alignment horizontal="center" vertical="center"/>
    </xf>
    <xf numFmtId="0" fontId="6" fillId="2" borderId="139" xfId="0" applyFont="1" applyFill="1" applyBorder="1" applyAlignment="1">
      <alignment vertical="center"/>
    </xf>
    <xf numFmtId="0" fontId="6" fillId="2" borderId="25" xfId="0" applyFont="1" applyFill="1" applyBorder="1" applyAlignment="1">
      <alignment vertical="center"/>
    </xf>
    <xf numFmtId="0" fontId="6" fillId="2" borderId="140" xfId="0" applyFont="1" applyFill="1" applyBorder="1" applyAlignment="1">
      <alignment vertical="center"/>
    </xf>
    <xf numFmtId="0" fontId="6" fillId="2" borderId="38" xfId="0" applyFont="1" applyFill="1" applyBorder="1" applyAlignment="1">
      <alignment vertical="center"/>
    </xf>
    <xf numFmtId="0" fontId="6" fillId="0" borderId="38" xfId="0" applyFont="1" applyBorder="1" applyAlignment="1">
      <alignment horizontal="center" vertical="center"/>
    </xf>
    <xf numFmtId="0" fontId="6" fillId="2" borderId="145" xfId="0" applyFont="1" applyFill="1" applyBorder="1" applyAlignment="1">
      <alignment vertical="center"/>
    </xf>
    <xf numFmtId="0" fontId="30" fillId="0" borderId="0" xfId="0" applyFont="1" applyFill="1" applyBorder="1" applyAlignment="1">
      <alignment vertical="center"/>
    </xf>
    <xf numFmtId="0" fontId="6" fillId="0" borderId="106" xfId="0" applyFont="1" applyFill="1" applyBorder="1" applyAlignment="1">
      <alignment horizontal="center" vertical="center"/>
    </xf>
    <xf numFmtId="0" fontId="6" fillId="6" borderId="146" xfId="0" applyFont="1" applyFill="1" applyBorder="1" applyAlignment="1">
      <alignment vertical="center"/>
    </xf>
    <xf numFmtId="0" fontId="6" fillId="0" borderId="25" xfId="0" applyFont="1" applyBorder="1">
      <alignment vertical="center"/>
    </xf>
    <xf numFmtId="179" fontId="6" fillId="0" borderId="25" xfId="0" applyNumberFormat="1" applyFont="1" applyBorder="1">
      <alignment vertical="center"/>
    </xf>
    <xf numFmtId="0" fontId="6" fillId="0" borderId="22"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0" xfId="0" applyFont="1" applyBorder="1" applyAlignment="1">
      <alignment horizontal="center" vertical="center" textRotation="255"/>
    </xf>
    <xf numFmtId="0" fontId="6" fillId="0" borderId="107" xfId="0" applyFont="1" applyFill="1" applyBorder="1" applyAlignment="1">
      <alignment horizontal="center" vertical="center" wrapText="1"/>
    </xf>
    <xf numFmtId="0" fontId="13" fillId="0" borderId="0" xfId="0" applyFont="1" applyFill="1" applyBorder="1">
      <alignment vertical="center"/>
    </xf>
    <xf numFmtId="0" fontId="6" fillId="0" borderId="139" xfId="0" applyFont="1" applyBorder="1" applyAlignment="1">
      <alignment horizontal="center" vertical="center" wrapText="1"/>
    </xf>
    <xf numFmtId="0" fontId="6" fillId="2" borderId="25" xfId="0" applyFont="1" applyFill="1" applyBorder="1">
      <alignment vertical="center"/>
    </xf>
    <xf numFmtId="0" fontId="6" fillId="2" borderId="38" xfId="0" applyFont="1" applyFill="1" applyBorder="1">
      <alignment vertical="center"/>
    </xf>
    <xf numFmtId="0" fontId="6" fillId="0" borderId="139" xfId="0" applyFont="1" applyBorder="1" applyAlignment="1">
      <alignment horizontal="center" vertical="center"/>
    </xf>
    <xf numFmtId="0" fontId="6" fillId="0" borderId="25" xfId="0" applyFont="1" applyBorder="1" applyAlignment="1">
      <alignment horizontal="center" vertical="center" wrapText="1"/>
    </xf>
    <xf numFmtId="38" fontId="23" fillId="0" borderId="123" xfId="6" applyFont="1" applyBorder="1" applyAlignment="1">
      <alignment horizontal="center" vertical="center"/>
    </xf>
    <xf numFmtId="38" fontId="6" fillId="2" borderId="149" xfId="6" applyFont="1" applyFill="1" applyBorder="1" applyAlignment="1">
      <alignment horizontal="right" vertical="center"/>
    </xf>
    <xf numFmtId="38" fontId="23" fillId="0" borderId="16" xfId="6" applyFont="1" applyBorder="1" applyAlignment="1">
      <alignment horizontal="center" vertical="center"/>
    </xf>
    <xf numFmtId="38" fontId="6" fillId="2" borderId="151" xfId="6" applyFont="1" applyFill="1" applyBorder="1" applyAlignment="1">
      <alignment horizontal="right" vertical="center"/>
    </xf>
    <xf numFmtId="38" fontId="23" fillId="0" borderId="153" xfId="6" applyFont="1" applyBorder="1" applyAlignment="1">
      <alignment horizontal="center" vertical="center"/>
    </xf>
    <xf numFmtId="38" fontId="6" fillId="2" borderId="154" xfId="6" applyFont="1" applyFill="1" applyBorder="1" applyAlignment="1">
      <alignment horizontal="right" vertical="center"/>
    </xf>
    <xf numFmtId="0" fontId="6" fillId="0" borderId="75" xfId="0" applyFont="1" applyBorder="1" applyAlignment="1">
      <alignment horizontal="center" vertical="center"/>
    </xf>
    <xf numFmtId="0" fontId="6" fillId="0" borderId="25" xfId="0" applyFont="1" applyFill="1" applyBorder="1" applyAlignment="1">
      <alignment vertical="center" wrapText="1"/>
    </xf>
    <xf numFmtId="0" fontId="13" fillId="0" borderId="25" xfId="0" applyFont="1" applyBorder="1" applyAlignment="1">
      <alignment vertical="center" wrapText="1"/>
    </xf>
    <xf numFmtId="0" fontId="23" fillId="0" borderId="25" xfId="0" applyFont="1" applyBorder="1" applyAlignment="1">
      <alignment vertical="center" wrapText="1"/>
    </xf>
    <xf numFmtId="0" fontId="6" fillId="2" borderId="140" xfId="0" applyFont="1" applyFill="1" applyBorder="1" applyAlignment="1">
      <alignment vertical="center" wrapText="1"/>
    </xf>
    <xf numFmtId="0" fontId="6" fillId="2" borderId="155" xfId="0" applyFont="1" applyFill="1" applyBorder="1" applyAlignment="1">
      <alignment vertical="center" wrapText="1"/>
    </xf>
    <xf numFmtId="0" fontId="6" fillId="0" borderId="0" xfId="0" applyFont="1" applyBorder="1" applyAlignment="1">
      <alignment horizontal="right" vertical="center"/>
    </xf>
    <xf numFmtId="0" fontId="23" fillId="0" borderId="0" xfId="0" applyFont="1" applyFill="1" applyBorder="1">
      <alignment vertical="center"/>
    </xf>
    <xf numFmtId="0" fontId="32" fillId="0" borderId="0" xfId="0" applyFont="1" applyFill="1" applyBorder="1" applyAlignment="1">
      <alignment horizontal="center" vertical="center"/>
    </xf>
    <xf numFmtId="0" fontId="32" fillId="0" borderId="0" xfId="0" applyFont="1" applyFill="1" applyBorder="1">
      <alignment vertical="center"/>
    </xf>
    <xf numFmtId="0" fontId="32" fillId="0" borderId="0" xfId="0" applyFont="1" applyFill="1" applyBorder="1" applyAlignment="1">
      <alignment horizontal="right" vertical="center"/>
    </xf>
    <xf numFmtId="0" fontId="6" fillId="0" borderId="0" xfId="0" applyFont="1" applyBorder="1" applyAlignment="1">
      <alignment vertical="top"/>
    </xf>
    <xf numFmtId="0" fontId="6" fillId="2" borderId="0" xfId="0" applyFont="1" applyFill="1" applyBorder="1">
      <alignment vertical="center"/>
    </xf>
    <xf numFmtId="0" fontId="6" fillId="2" borderId="0" xfId="0" applyFont="1" applyFill="1" applyBorder="1" applyAlignment="1">
      <alignment vertical="center"/>
    </xf>
    <xf numFmtId="0" fontId="6" fillId="0" borderId="112" xfId="0" applyFont="1" applyBorder="1">
      <alignment vertical="center"/>
    </xf>
    <xf numFmtId="0" fontId="6" fillId="0" borderId="141" xfId="0" applyFont="1" applyBorder="1">
      <alignment vertical="center"/>
    </xf>
    <xf numFmtId="0" fontId="6" fillId="0" borderId="144" xfId="0" applyFont="1" applyBorder="1">
      <alignment vertical="center"/>
    </xf>
    <xf numFmtId="0" fontId="6" fillId="0" borderId="158" xfId="0" applyFont="1" applyBorder="1">
      <alignment vertical="center"/>
    </xf>
    <xf numFmtId="0" fontId="6" fillId="0" borderId="123" xfId="0" applyFont="1" applyBorder="1" applyAlignment="1">
      <alignment horizontal="center" vertical="center"/>
    </xf>
    <xf numFmtId="0" fontId="6" fillId="0" borderId="123" xfId="0" applyFont="1" applyBorder="1">
      <alignment vertical="center"/>
    </xf>
    <xf numFmtId="0" fontId="23" fillId="0" borderId="122" xfId="0" applyFont="1" applyBorder="1" applyAlignment="1">
      <alignment vertical="center" shrinkToFit="1"/>
    </xf>
    <xf numFmtId="0" fontId="6" fillId="0" borderId="0" xfId="0" applyFont="1" applyAlignment="1">
      <alignment vertical="center" shrinkToFit="1"/>
    </xf>
    <xf numFmtId="0" fontId="6" fillId="0" borderId="0" xfId="0" applyFont="1" applyAlignment="1">
      <alignment horizontal="center" vertical="center"/>
    </xf>
    <xf numFmtId="0" fontId="6" fillId="0" borderId="0" xfId="0" applyFont="1" applyFill="1" applyAlignment="1">
      <alignment horizontal="center" vertical="center"/>
    </xf>
    <xf numFmtId="0" fontId="1" fillId="2" borderId="122" xfId="0" applyFont="1" applyFill="1" applyBorder="1" applyAlignment="1">
      <alignment vertical="center"/>
    </xf>
    <xf numFmtId="0" fontId="1" fillId="2" borderId="123" xfId="0" applyFont="1" applyFill="1" applyBorder="1" applyAlignment="1">
      <alignment vertical="center"/>
    </xf>
    <xf numFmtId="0" fontId="1" fillId="2" borderId="175" xfId="0" applyFont="1" applyFill="1" applyBorder="1" applyAlignment="1">
      <alignment vertical="center"/>
    </xf>
    <xf numFmtId="0" fontId="23" fillId="0" borderId="4" xfId="0" applyFont="1" applyBorder="1" applyAlignment="1">
      <alignment vertical="center" shrinkToFit="1"/>
    </xf>
    <xf numFmtId="0" fontId="23" fillId="0" borderId="0" xfId="0" applyFont="1" applyAlignment="1">
      <alignment vertical="center" shrinkToFit="1"/>
    </xf>
    <xf numFmtId="38" fontId="23" fillId="0" borderId="0" xfId="6" applyFont="1" applyAlignment="1">
      <alignment vertical="center" shrinkToFit="1"/>
    </xf>
    <xf numFmtId="0" fontId="23" fillId="0" borderId="0" xfId="0" applyFont="1" applyAlignment="1">
      <alignment horizontal="center" vertical="center" shrinkToFit="1"/>
    </xf>
    <xf numFmtId="0" fontId="26" fillId="0" borderId="0" xfId="0" applyFont="1" applyAlignment="1">
      <alignment vertical="center" shrinkToFit="1"/>
    </xf>
    <xf numFmtId="0" fontId="34" fillId="0" borderId="0" xfId="0" applyFont="1" applyAlignment="1">
      <alignment shrinkToFit="1"/>
    </xf>
    <xf numFmtId="0" fontId="23" fillId="0" borderId="97" xfId="0" applyFont="1" applyBorder="1" applyAlignment="1">
      <alignment vertical="center" shrinkToFit="1"/>
    </xf>
    <xf numFmtId="0" fontId="23" fillId="0" borderId="209" xfId="0" applyFont="1" applyBorder="1" applyAlignment="1">
      <alignment vertical="center" shrinkToFit="1"/>
    </xf>
    <xf numFmtId="0" fontId="37" fillId="0" borderId="0" xfId="0" applyFont="1" applyAlignment="1">
      <alignment vertical="top" shrinkToFit="1"/>
    </xf>
    <xf numFmtId="180" fontId="23" fillId="2" borderId="44" xfId="0" applyNumberFormat="1" applyFont="1" applyFill="1" applyBorder="1" applyAlignment="1">
      <alignment horizontal="right" vertical="center" shrinkToFit="1"/>
    </xf>
    <xf numFmtId="180" fontId="23" fillId="2" borderId="16" xfId="0" applyNumberFormat="1" applyFont="1" applyFill="1" applyBorder="1" applyAlignment="1">
      <alignment horizontal="right" vertical="center" shrinkToFit="1"/>
    </xf>
    <xf numFmtId="180" fontId="23" fillId="2" borderId="45" xfId="0" applyNumberFormat="1" applyFont="1" applyFill="1" applyBorder="1" applyAlignment="1">
      <alignment horizontal="right" vertical="center" shrinkToFit="1"/>
    </xf>
    <xf numFmtId="0" fontId="23" fillId="0" borderId="0" xfId="0" applyFont="1" applyAlignment="1">
      <alignment horizontal="right" vertical="center" shrinkToFit="1"/>
    </xf>
    <xf numFmtId="0" fontId="12" fillId="0" borderId="0" xfId="0" applyFont="1" applyFill="1" applyAlignment="1">
      <alignment horizontal="center" vertical="center" shrinkToFit="1"/>
    </xf>
    <xf numFmtId="0" fontId="23" fillId="0" borderId="0" xfId="0" applyFont="1" applyBorder="1" applyAlignment="1">
      <alignment horizontal="center" vertical="center" shrinkToFit="1"/>
    </xf>
    <xf numFmtId="0" fontId="23" fillId="0" borderId="0" xfId="0" applyFont="1" applyBorder="1" applyAlignment="1">
      <alignment vertical="center" shrinkToFit="1"/>
    </xf>
    <xf numFmtId="180" fontId="23" fillId="0" borderId="0" xfId="0" applyNumberFormat="1" applyFont="1" applyBorder="1" applyAlignment="1">
      <alignment vertical="center" shrinkToFit="1"/>
    </xf>
    <xf numFmtId="0" fontId="6" fillId="0" borderId="0" xfId="0" applyFont="1" applyFill="1" applyAlignment="1">
      <alignment vertical="center" shrinkToFit="1"/>
    </xf>
    <xf numFmtId="0" fontId="38" fillId="0" borderId="0" xfId="0" applyFont="1" applyFill="1" applyAlignment="1">
      <alignment vertical="center" shrinkToFit="1"/>
    </xf>
    <xf numFmtId="0" fontId="23" fillId="0" borderId="0" xfId="0" applyFont="1" applyFill="1" applyAlignment="1">
      <alignment vertical="center" shrinkToFit="1"/>
    </xf>
    <xf numFmtId="0" fontId="38" fillId="0" borderId="0" xfId="0" applyFont="1" applyFill="1" applyAlignment="1">
      <alignment vertical="top" shrinkToFit="1"/>
    </xf>
    <xf numFmtId="0" fontId="35" fillId="0" borderId="0" xfId="0" applyFont="1" applyAlignment="1">
      <alignment vertical="center" shrinkToFit="1"/>
    </xf>
    <xf numFmtId="0" fontId="36" fillId="0" borderId="0" xfId="0" applyFont="1" applyAlignment="1">
      <alignment vertical="center" shrinkToFit="1"/>
    </xf>
    <xf numFmtId="0" fontId="13" fillId="0" borderId="0" xfId="0" applyFont="1" applyAlignment="1">
      <alignment vertical="center" shrinkToFit="1"/>
    </xf>
    <xf numFmtId="0" fontId="12" fillId="0" borderId="0" xfId="0" applyFont="1" applyAlignment="1">
      <alignment vertical="center" shrinkToFit="1"/>
    </xf>
    <xf numFmtId="0" fontId="6" fillId="0" borderId="16" xfId="0" applyFont="1" applyBorder="1" applyAlignment="1">
      <alignment horizontal="left" vertical="center"/>
    </xf>
    <xf numFmtId="0" fontId="6" fillId="0" borderId="45" xfId="0" applyFont="1" applyBorder="1" applyAlignment="1">
      <alignment horizontal="left" vertical="center"/>
    </xf>
    <xf numFmtId="0" fontId="6" fillId="0" borderId="35" xfId="0" applyFont="1" applyBorder="1" applyAlignment="1">
      <alignment vertical="center"/>
    </xf>
    <xf numFmtId="0" fontId="6" fillId="0" borderId="70" xfId="0" applyFont="1" applyBorder="1" applyAlignment="1">
      <alignment horizontal="left" vertical="center"/>
    </xf>
    <xf numFmtId="0" fontId="6" fillId="2" borderId="0" xfId="0" applyFont="1" applyFill="1">
      <alignment vertical="center"/>
    </xf>
    <xf numFmtId="0" fontId="6" fillId="0" borderId="234" xfId="0" applyFont="1" applyBorder="1" applyAlignment="1">
      <alignment vertical="center"/>
    </xf>
    <xf numFmtId="0" fontId="6" fillId="0" borderId="235" xfId="0" applyFont="1" applyBorder="1" applyAlignment="1">
      <alignment vertical="center"/>
    </xf>
    <xf numFmtId="0" fontId="5" fillId="0" borderId="16" xfId="1" applyFont="1" applyBorder="1" applyAlignment="1">
      <alignment horizontal="center" vertical="center"/>
    </xf>
    <xf numFmtId="0" fontId="5" fillId="2" borderId="44" xfId="1" applyFont="1" applyFill="1" applyBorder="1" applyAlignment="1">
      <alignment vertical="center"/>
    </xf>
    <xf numFmtId="0" fontId="5" fillId="2" borderId="16" xfId="1" applyFont="1" applyFill="1" applyBorder="1" applyAlignment="1">
      <alignment vertical="center"/>
    </xf>
    <xf numFmtId="0" fontId="5" fillId="2" borderId="0" xfId="1" applyFont="1" applyFill="1">
      <alignment vertical="center"/>
    </xf>
    <xf numFmtId="0" fontId="5" fillId="2" borderId="17" xfId="1" applyFont="1" applyFill="1" applyBorder="1" applyAlignment="1">
      <alignment vertical="center"/>
    </xf>
    <xf numFmtId="0" fontId="5" fillId="2" borderId="45" xfId="1" applyFont="1" applyFill="1" applyBorder="1" applyAlignment="1">
      <alignment vertical="center"/>
    </xf>
    <xf numFmtId="0" fontId="5" fillId="0" borderId="19" xfId="1" applyFont="1" applyBorder="1" applyAlignment="1">
      <alignment vertical="center"/>
    </xf>
    <xf numFmtId="0" fontId="5" fillId="0" borderId="0" xfId="1" applyFont="1" applyFill="1">
      <alignment vertical="center"/>
    </xf>
    <xf numFmtId="0" fontId="5" fillId="0" borderId="35" xfId="1" applyFont="1" applyBorder="1" applyAlignment="1">
      <alignment horizontal="center" vertical="center"/>
    </xf>
    <xf numFmtId="0" fontId="1" fillId="2" borderId="26" xfId="0" applyFont="1" applyFill="1" applyBorder="1" applyAlignment="1">
      <alignment vertical="center"/>
    </xf>
    <xf numFmtId="0" fontId="1" fillId="2" borderId="0" xfId="0" applyFont="1" applyFill="1" applyBorder="1" applyAlignment="1">
      <alignment vertical="center"/>
    </xf>
    <xf numFmtId="0" fontId="5" fillId="2" borderId="10" xfId="1" applyFont="1" applyFill="1" applyBorder="1" applyAlignment="1">
      <alignment vertical="center"/>
    </xf>
    <xf numFmtId="0" fontId="5" fillId="2" borderId="0" xfId="1" applyFont="1" applyFill="1" applyBorder="1" applyAlignment="1">
      <alignment vertical="center"/>
    </xf>
    <xf numFmtId="0" fontId="5" fillId="2" borderId="0" xfId="1" applyFont="1" applyFill="1" applyBorder="1">
      <alignment vertical="center"/>
    </xf>
    <xf numFmtId="0" fontId="5" fillId="2" borderId="50" xfId="1" applyFont="1" applyFill="1" applyBorder="1" applyAlignment="1">
      <alignment vertical="center"/>
    </xf>
    <xf numFmtId="0" fontId="5" fillId="2" borderId="19" xfId="1" applyFont="1" applyFill="1" applyBorder="1" applyAlignment="1">
      <alignment vertical="center"/>
    </xf>
    <xf numFmtId="0" fontId="5" fillId="2" borderId="19" xfId="1" applyFont="1" applyFill="1" applyBorder="1">
      <alignment vertical="center"/>
    </xf>
    <xf numFmtId="0" fontId="5" fillId="0" borderId="19" xfId="1" applyFont="1" applyBorder="1">
      <alignment vertical="center"/>
    </xf>
    <xf numFmtId="0" fontId="5" fillId="0" borderId="20" xfId="1" applyFont="1" applyBorder="1" applyAlignment="1">
      <alignment vertical="center"/>
    </xf>
    <xf numFmtId="0" fontId="21" fillId="0" borderId="44" xfId="2" applyFont="1" applyBorder="1" applyAlignment="1">
      <alignment horizontal="left" vertical="center"/>
    </xf>
    <xf numFmtId="0" fontId="21" fillId="0" borderId="16" xfId="2" applyFont="1" applyBorder="1" applyAlignment="1">
      <alignment horizontal="left" vertical="center"/>
    </xf>
    <xf numFmtId="0" fontId="21" fillId="0" borderId="45" xfId="2" applyFont="1" applyBorder="1" applyAlignment="1">
      <alignment horizontal="left" vertical="center"/>
    </xf>
    <xf numFmtId="0" fontId="18" fillId="0" borderId="44" xfId="2" applyFont="1" applyFill="1" applyBorder="1" applyAlignment="1">
      <alignment horizontal="left" vertical="center"/>
    </xf>
    <xf numFmtId="0" fontId="18" fillId="0" borderId="16" xfId="2" applyFont="1" applyFill="1" applyBorder="1" applyAlignment="1">
      <alignment horizontal="left" vertical="center"/>
    </xf>
    <xf numFmtId="0" fontId="18" fillId="0" borderId="45" xfId="2" applyFont="1" applyFill="1" applyBorder="1" applyAlignment="1">
      <alignment horizontal="left" vertical="center"/>
    </xf>
    <xf numFmtId="0" fontId="21" fillId="0" borderId="16" xfId="2" applyFont="1" applyBorder="1" applyAlignment="1">
      <alignment vertical="center"/>
    </xf>
    <xf numFmtId="0" fontId="21" fillId="0" borderId="45" xfId="2" applyFont="1" applyBorder="1" applyAlignment="1">
      <alignment vertical="center"/>
    </xf>
    <xf numFmtId="0" fontId="18" fillId="0" borderId="44" xfId="2" applyFont="1" applyBorder="1" applyAlignment="1">
      <alignment horizontal="left" vertical="center"/>
    </xf>
    <xf numFmtId="0" fontId="18" fillId="0" borderId="16" xfId="2" applyFont="1" applyBorder="1" applyAlignment="1">
      <alignment horizontal="left" vertical="center"/>
    </xf>
    <xf numFmtId="0" fontId="18" fillId="0" borderId="45" xfId="2" applyFont="1" applyBorder="1" applyAlignment="1">
      <alignment horizontal="left" vertical="center"/>
    </xf>
    <xf numFmtId="0" fontId="21" fillId="0" borderId="50" xfId="2" applyFont="1" applyBorder="1" applyAlignment="1">
      <alignment horizontal="left" vertical="center"/>
    </xf>
    <xf numFmtId="0" fontId="21" fillId="0" borderId="19" xfId="2" applyFont="1" applyBorder="1" applyAlignment="1">
      <alignment horizontal="left" vertical="center"/>
    </xf>
    <xf numFmtId="0" fontId="21" fillId="0" borderId="63" xfId="2" applyFont="1" applyBorder="1" applyAlignment="1">
      <alignment horizontal="left" vertical="center"/>
    </xf>
    <xf numFmtId="0" fontId="21" fillId="0" borderId="0" xfId="2" applyFont="1" applyAlignment="1">
      <alignment horizontal="left" vertical="center"/>
    </xf>
    <xf numFmtId="0" fontId="21" fillId="0" borderId="57" xfId="2" applyFont="1" applyBorder="1" applyAlignment="1">
      <alignment horizontal="center" vertical="center"/>
    </xf>
    <xf numFmtId="0" fontId="21" fillId="0" borderId="70" xfId="2" applyFont="1" applyBorder="1" applyAlignment="1">
      <alignment horizontal="center" vertical="center"/>
    </xf>
    <xf numFmtId="0" fontId="21" fillId="0" borderId="44" xfId="2" applyFont="1" applyFill="1" applyBorder="1" applyAlignment="1">
      <alignment horizontal="left" vertical="center"/>
    </xf>
    <xf numFmtId="0" fontId="21" fillId="0" borderId="16" xfId="2" applyFont="1" applyFill="1" applyBorder="1" applyAlignment="1">
      <alignment horizontal="left" vertical="center"/>
    </xf>
    <xf numFmtId="0" fontId="21" fillId="0" borderId="45" xfId="2" applyFont="1" applyFill="1" applyBorder="1" applyAlignment="1">
      <alignment horizontal="left" vertical="center"/>
    </xf>
    <xf numFmtId="0" fontId="6" fillId="0" borderId="106" xfId="0" applyFont="1" applyBorder="1" applyAlignment="1">
      <alignment horizontal="center" vertical="center" textRotation="255" shrinkToFit="1"/>
    </xf>
    <xf numFmtId="0" fontId="1" fillId="2" borderId="124" xfId="0" applyFont="1" applyFill="1" applyBorder="1" applyAlignment="1">
      <alignment vertical="center"/>
    </xf>
    <xf numFmtId="0" fontId="1" fillId="2" borderId="5" xfId="0" applyFont="1" applyFill="1" applyBorder="1" applyAlignment="1">
      <alignment vertical="center"/>
    </xf>
    <xf numFmtId="0" fontId="13" fillId="2" borderId="140" xfId="0" applyFont="1" applyFill="1" applyBorder="1" applyAlignment="1">
      <alignment vertical="center" wrapText="1"/>
    </xf>
    <xf numFmtId="0" fontId="21" fillId="0" borderId="10" xfId="2" applyFont="1" applyBorder="1" applyAlignment="1">
      <alignment horizontal="center" vertical="center"/>
    </xf>
    <xf numFmtId="0" fontId="21" fillId="0" borderId="27" xfId="2" applyFont="1" applyBorder="1" applyAlignment="1">
      <alignment vertical="center"/>
    </xf>
    <xf numFmtId="0" fontId="21" fillId="0" borderId="42" xfId="2" applyFont="1" applyBorder="1" applyAlignment="1">
      <alignment horizontal="center" vertical="center"/>
    </xf>
    <xf numFmtId="0" fontId="21" fillId="0" borderId="28" xfId="2" applyFont="1" applyBorder="1" applyAlignment="1">
      <alignment vertical="center"/>
    </xf>
    <xf numFmtId="0" fontId="13" fillId="0" borderId="0" xfId="0" applyFont="1" applyAlignment="1">
      <alignment horizontal="left" vertical="center" wrapText="1"/>
    </xf>
    <xf numFmtId="0" fontId="6" fillId="0" borderId="0" xfId="0" applyFont="1" applyAlignment="1">
      <alignment vertical="center" shrinkToFit="1"/>
    </xf>
    <xf numFmtId="0" fontId="6" fillId="0" borderId="25" xfId="0" applyFont="1" applyBorder="1" applyAlignment="1">
      <alignment horizontal="center" vertical="center" wrapText="1"/>
    </xf>
    <xf numFmtId="0" fontId="6" fillId="0" borderId="25" xfId="0" applyFont="1" applyBorder="1" applyAlignment="1">
      <alignment horizontal="center" vertical="center"/>
    </xf>
    <xf numFmtId="0" fontId="23" fillId="0" borderId="0" xfId="0" applyFont="1" applyAlignment="1">
      <alignment horizontal="center" vertical="center" shrinkToFit="1"/>
    </xf>
    <xf numFmtId="0" fontId="23" fillId="0" borderId="15" xfId="0" applyFont="1" applyBorder="1" applyAlignment="1">
      <alignment horizontal="center" vertical="center" shrinkToFit="1"/>
    </xf>
    <xf numFmtId="180" fontId="23" fillId="2" borderId="44" xfId="0" applyNumberFormat="1" applyFont="1" applyFill="1" applyBorder="1" applyAlignment="1">
      <alignment horizontal="right" vertical="center" shrinkToFit="1"/>
    </xf>
    <xf numFmtId="180" fontId="23" fillId="2" borderId="16" xfId="0" applyNumberFormat="1" applyFont="1" applyFill="1" applyBorder="1" applyAlignment="1">
      <alignment horizontal="right" vertical="center" shrinkToFit="1"/>
    </xf>
    <xf numFmtId="180" fontId="23" fillId="2" borderId="45" xfId="0" applyNumberFormat="1" applyFont="1" applyFill="1" applyBorder="1" applyAlignment="1">
      <alignment horizontal="right" vertical="center" shrinkToFit="1"/>
    </xf>
    <xf numFmtId="0" fontId="6" fillId="2" borderId="0" xfId="0" applyFont="1" applyFill="1" applyBorder="1" applyAlignment="1">
      <alignment vertical="top"/>
    </xf>
    <xf numFmtId="0" fontId="6" fillId="2" borderId="5" xfId="0" applyFont="1" applyFill="1" applyBorder="1" applyAlignment="1">
      <alignment vertical="top"/>
    </xf>
    <xf numFmtId="0" fontId="6" fillId="2" borderId="0" xfId="0" applyFont="1" applyFill="1" applyBorder="1" applyAlignment="1">
      <alignment vertical="top" wrapText="1"/>
    </xf>
    <xf numFmtId="0" fontId="6" fillId="2" borderId="5" xfId="0" applyFont="1" applyFill="1" applyBorder="1" applyAlignment="1">
      <alignment vertical="top" wrapText="1"/>
    </xf>
    <xf numFmtId="0" fontId="6" fillId="0" borderId="25" xfId="0" applyFont="1" applyBorder="1" applyAlignment="1" applyProtection="1">
      <alignment horizontal="center" vertical="center"/>
    </xf>
    <xf numFmtId="0" fontId="6" fillId="0" borderId="0" xfId="0" applyFont="1" applyAlignment="1" applyProtection="1">
      <alignment horizontal="right" vertical="center"/>
    </xf>
    <xf numFmtId="0" fontId="5" fillId="0" borderId="0" xfId="1" applyFont="1" applyAlignment="1">
      <alignment horizontal="center" vertical="center" wrapText="1"/>
    </xf>
    <xf numFmtId="0" fontId="44" fillId="0" borderId="0" xfId="0" applyFont="1">
      <alignment vertical="center"/>
    </xf>
    <xf numFmtId="0" fontId="44" fillId="0" borderId="0" xfId="0" applyFont="1" applyAlignment="1">
      <alignment horizontal="left" vertical="center"/>
    </xf>
    <xf numFmtId="0" fontId="45" fillId="0" borderId="0" xfId="0" applyFont="1" applyAlignment="1">
      <alignment horizontal="left" vertical="center"/>
    </xf>
    <xf numFmtId="0" fontId="45" fillId="0" borderId="0" xfId="0" applyFont="1" applyAlignment="1">
      <alignment horizontal="right" vertical="center"/>
    </xf>
    <xf numFmtId="0" fontId="45" fillId="0" borderId="0" xfId="0" applyFont="1">
      <alignment vertical="center"/>
    </xf>
    <xf numFmtId="0" fontId="45" fillId="0" borderId="0" xfId="0" applyFont="1" applyFill="1" applyAlignment="1">
      <alignment horizontal="right" vertical="center"/>
    </xf>
    <xf numFmtId="0" fontId="45" fillId="0" borderId="0" xfId="0" applyFont="1" applyFill="1" applyAlignment="1">
      <alignment vertical="center"/>
    </xf>
    <xf numFmtId="0" fontId="45" fillId="6" borderId="0" xfId="0" applyFont="1" applyFill="1" applyAlignment="1">
      <alignment vertical="center"/>
    </xf>
    <xf numFmtId="0" fontId="45" fillId="6" borderId="0" xfId="0" applyFont="1" applyFill="1">
      <alignment vertical="center"/>
    </xf>
    <xf numFmtId="0" fontId="45" fillId="6" borderId="0" xfId="0" applyFont="1" applyFill="1" applyAlignment="1">
      <alignment horizontal="center" vertical="center"/>
    </xf>
    <xf numFmtId="0" fontId="44" fillId="6" borderId="0" xfId="0" quotePrefix="1" applyFont="1" applyFill="1" applyBorder="1" applyAlignment="1">
      <alignment vertical="center"/>
    </xf>
    <xf numFmtId="0" fontId="45" fillId="0" borderId="0" xfId="0" applyFont="1" applyProtection="1">
      <alignment vertical="center"/>
    </xf>
    <xf numFmtId="0" fontId="45" fillId="0" borderId="0" xfId="0" applyFont="1" applyAlignment="1" applyProtection="1">
      <alignment horizontal="left" vertical="center"/>
    </xf>
    <xf numFmtId="0" fontId="45" fillId="0" borderId="0" xfId="0" applyFont="1" applyAlignment="1" applyProtection="1">
      <alignment horizontal="right" vertical="center"/>
    </xf>
    <xf numFmtId="0" fontId="45" fillId="6" borderId="0" xfId="0" applyFont="1" applyFill="1" applyAlignment="1" applyProtection="1">
      <alignment vertical="center"/>
    </xf>
    <xf numFmtId="0" fontId="45" fillId="6" borderId="0" xfId="0" applyFont="1" applyFill="1" applyProtection="1">
      <alignment vertical="center"/>
    </xf>
    <xf numFmtId="0" fontId="45" fillId="6" borderId="0" xfId="0" applyFont="1" applyFill="1" applyAlignment="1" applyProtection="1">
      <alignment horizontal="center" vertical="center"/>
    </xf>
    <xf numFmtId="0" fontId="45" fillId="0" borderId="0" xfId="0" applyFont="1" applyAlignment="1" applyProtection="1">
      <alignment horizontal="center" vertical="center"/>
    </xf>
    <xf numFmtId="0" fontId="44" fillId="0" borderId="0" xfId="0" applyFont="1" applyProtection="1">
      <alignment vertical="center"/>
    </xf>
    <xf numFmtId="0" fontId="44" fillId="0" borderId="0" xfId="0" applyFont="1" applyAlignment="1">
      <alignment horizontal="right" vertical="center"/>
    </xf>
    <xf numFmtId="0" fontId="44" fillId="0" borderId="0" xfId="0" applyFont="1" applyBorder="1" applyAlignment="1" applyProtection="1">
      <alignment horizontal="left" vertical="center"/>
    </xf>
    <xf numFmtId="0" fontId="44" fillId="0" borderId="0" xfId="0" applyFont="1" applyBorder="1" applyAlignment="1" applyProtection="1">
      <alignment vertical="center"/>
    </xf>
    <xf numFmtId="20" fontId="44" fillId="6" borderId="0" xfId="0" applyNumberFormat="1" applyFont="1" applyFill="1" applyBorder="1" applyAlignment="1" applyProtection="1">
      <alignment vertical="center"/>
    </xf>
    <xf numFmtId="0" fontId="44" fillId="6" borderId="0" xfId="0" applyFont="1" applyFill="1" applyBorder="1" applyAlignment="1" applyProtection="1">
      <alignment horizontal="center" vertical="center"/>
    </xf>
    <xf numFmtId="0" fontId="44" fillId="6" borderId="0" xfId="0" applyFont="1" applyFill="1" applyBorder="1" applyAlignment="1" applyProtection="1">
      <alignment vertical="center"/>
    </xf>
    <xf numFmtId="0" fontId="46" fillId="0" borderId="0" xfId="0" applyFont="1">
      <alignment vertical="center"/>
    </xf>
    <xf numFmtId="0" fontId="44" fillId="0" borderId="0" xfId="0" applyFont="1" applyBorder="1" applyAlignment="1" applyProtection="1">
      <alignment horizontal="center" vertical="center"/>
    </xf>
    <xf numFmtId="0" fontId="44" fillId="0" borderId="0" xfId="0" applyFont="1" applyAlignment="1" applyProtection="1">
      <alignment horizontal="right" vertical="center"/>
    </xf>
    <xf numFmtId="0" fontId="44" fillId="6" borderId="0" xfId="0" applyFont="1" applyFill="1" applyBorder="1" applyAlignment="1" applyProtection="1">
      <alignment horizontal="left" vertical="center"/>
    </xf>
    <xf numFmtId="20" fontId="44" fillId="0" borderId="0" xfId="0" applyNumberFormat="1" applyFont="1" applyBorder="1" applyAlignment="1" applyProtection="1">
      <alignment vertical="center"/>
    </xf>
    <xf numFmtId="0" fontId="44" fillId="0" borderId="0" xfId="0" applyFont="1" applyBorder="1" applyAlignment="1" applyProtection="1">
      <alignment horizontal="right" vertical="center"/>
    </xf>
    <xf numFmtId="179" fontId="44" fillId="0" borderId="0" xfId="0" applyNumberFormat="1" applyFont="1" applyBorder="1" applyAlignment="1" applyProtection="1">
      <alignment vertical="center"/>
    </xf>
    <xf numFmtId="0" fontId="46" fillId="0" borderId="0" xfId="0" applyFont="1" applyBorder="1" applyAlignment="1" applyProtection="1">
      <alignment horizontal="left" vertical="center"/>
    </xf>
    <xf numFmtId="0" fontId="44" fillId="0" borderId="0" xfId="0" applyFont="1" applyBorder="1" applyProtection="1">
      <alignment vertical="center"/>
    </xf>
    <xf numFmtId="0" fontId="44" fillId="0" borderId="0" xfId="0" applyFont="1" applyAlignment="1" applyProtection="1">
      <alignment horizontal="center" vertical="center"/>
    </xf>
    <xf numFmtId="0" fontId="47" fillId="0" borderId="0" xfId="0" applyFont="1" applyProtection="1">
      <alignment vertical="center"/>
    </xf>
    <xf numFmtId="0" fontId="47" fillId="0" borderId="0" xfId="0" applyFont="1" applyAlignment="1" applyProtection="1">
      <alignment horizontal="left" vertical="center"/>
    </xf>
    <xf numFmtId="0" fontId="47" fillId="0" borderId="0" xfId="0" applyFont="1">
      <alignment vertical="center"/>
    </xf>
    <xf numFmtId="0" fontId="47" fillId="0" borderId="0" xfId="0" applyFont="1" applyAlignment="1">
      <alignment horizontal="left" vertical="center"/>
    </xf>
    <xf numFmtId="0" fontId="47" fillId="0" borderId="0" xfId="0" applyFont="1" applyAlignment="1">
      <alignment horizontal="right" vertical="center"/>
    </xf>
    <xf numFmtId="0" fontId="44" fillId="0" borderId="39"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2" xfId="0" applyFont="1" applyBorder="1" applyAlignment="1">
      <alignment vertical="center" wrapText="1"/>
    </xf>
    <xf numFmtId="0" fontId="44" fillId="0" borderId="3" xfId="0" applyFont="1" applyBorder="1" applyAlignment="1">
      <alignment vertical="center" wrapText="1"/>
    </xf>
    <xf numFmtId="0" fontId="44" fillId="0" borderId="26"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0" xfId="0" applyFont="1" applyBorder="1" applyAlignment="1">
      <alignment vertical="center" wrapText="1"/>
    </xf>
    <xf numFmtId="0" fontId="44" fillId="0" borderId="5" xfId="0" applyFont="1" applyBorder="1" applyAlignment="1">
      <alignment vertical="center" wrapText="1"/>
    </xf>
    <xf numFmtId="0" fontId="46" fillId="0" borderId="112" xfId="0" applyFont="1" applyBorder="1" applyAlignment="1">
      <alignment horizontal="center" vertical="center"/>
    </xf>
    <xf numFmtId="0" fontId="46" fillId="0" borderId="25" xfId="0" applyFont="1" applyBorder="1" applyAlignment="1">
      <alignment horizontal="center" vertical="center"/>
    </xf>
    <xf numFmtId="0" fontId="46" fillId="0" borderId="140" xfId="0" applyFont="1" applyBorder="1" applyAlignment="1">
      <alignment horizontal="center" vertical="center"/>
    </xf>
    <xf numFmtId="0" fontId="46" fillId="0" borderId="24" xfId="0" applyFont="1" applyBorder="1" applyAlignment="1">
      <alignment horizontal="center" vertical="center"/>
    </xf>
    <xf numFmtId="0" fontId="46" fillId="0" borderId="24" xfId="0" applyFont="1" applyFill="1" applyBorder="1" applyAlignment="1">
      <alignment horizontal="center" vertical="center"/>
    </xf>
    <xf numFmtId="0" fontId="46" fillId="0" borderId="25" xfId="0" applyFont="1" applyFill="1" applyBorder="1" applyAlignment="1">
      <alignment horizontal="center" vertical="center"/>
    </xf>
    <xf numFmtId="0" fontId="46" fillId="0" borderId="140" xfId="0" applyFont="1" applyFill="1" applyBorder="1" applyAlignment="1">
      <alignment horizontal="center" vertical="center"/>
    </xf>
    <xf numFmtId="0" fontId="44" fillId="0" borderId="41" xfId="0" applyFont="1" applyBorder="1" applyAlignment="1">
      <alignment horizontal="center" vertical="center" wrapText="1"/>
    </xf>
    <xf numFmtId="0" fontId="44" fillId="0" borderId="18" xfId="0" applyFont="1" applyBorder="1" applyAlignment="1">
      <alignment horizontal="center" vertical="center" wrapText="1"/>
    </xf>
    <xf numFmtId="0" fontId="44" fillId="0" borderId="7" xfId="0" applyFont="1" applyBorder="1" applyAlignment="1">
      <alignment vertical="center" wrapText="1"/>
    </xf>
    <xf numFmtId="0" fontId="44" fillId="0" borderId="8" xfId="0" applyFont="1" applyBorder="1" applyAlignment="1">
      <alignment vertical="center" wrapText="1"/>
    </xf>
    <xf numFmtId="0" fontId="46" fillId="0" borderId="144" xfId="0" applyNumberFormat="1" applyFont="1" applyFill="1" applyBorder="1" applyAlignment="1">
      <alignment horizontal="center" vertical="center" wrapText="1"/>
    </xf>
    <xf numFmtId="0" fontId="46" fillId="0" borderId="38" xfId="0" applyNumberFormat="1" applyFont="1" applyFill="1" applyBorder="1" applyAlignment="1">
      <alignment horizontal="center" vertical="center" wrapText="1"/>
    </xf>
    <xf numFmtId="0" fontId="46" fillId="0" borderId="145" xfId="0" applyNumberFormat="1" applyFont="1" applyFill="1" applyBorder="1" applyAlignment="1">
      <alignment horizontal="center" vertical="center" wrapText="1"/>
    </xf>
    <xf numFmtId="0" fontId="46" fillId="0" borderId="37" xfId="0" applyNumberFormat="1" applyFont="1" applyFill="1" applyBorder="1" applyAlignment="1">
      <alignment horizontal="center" vertical="center" wrapText="1"/>
    </xf>
    <xf numFmtId="0" fontId="44" fillId="6" borderId="39" xfId="0" applyFont="1" applyFill="1" applyBorder="1" applyAlignment="1" applyProtection="1">
      <alignment horizontal="center" vertical="center" shrinkToFit="1"/>
    </xf>
    <xf numFmtId="0" fontId="44" fillId="6" borderId="12" xfId="0" applyFont="1" applyFill="1" applyBorder="1" applyAlignment="1" applyProtection="1">
      <alignment horizontal="center" vertical="center" shrinkToFit="1"/>
    </xf>
    <xf numFmtId="0" fontId="47" fillId="0" borderId="39" xfId="0" applyFont="1" applyBorder="1" applyAlignment="1">
      <alignment vertical="center"/>
    </xf>
    <xf numFmtId="0" fontId="47" fillId="0" borderId="2" xfId="0" applyFont="1" applyBorder="1" applyAlignment="1">
      <alignment vertical="center"/>
    </xf>
    <xf numFmtId="0" fontId="47" fillId="0" borderId="3" xfId="0" applyFont="1" applyBorder="1" applyAlignment="1">
      <alignment vertical="center"/>
    </xf>
    <xf numFmtId="0" fontId="44" fillId="2" borderId="284" xfId="0" applyFont="1" applyFill="1" applyBorder="1" applyAlignment="1" applyProtection="1">
      <alignment horizontal="center" vertical="center" shrinkToFit="1"/>
      <protection locked="0"/>
    </xf>
    <xf numFmtId="0" fontId="44" fillId="2" borderId="177" xfId="0" applyFont="1" applyFill="1" applyBorder="1" applyAlignment="1" applyProtection="1">
      <alignment horizontal="center" vertical="center" shrinkToFit="1"/>
      <protection locked="0"/>
    </xf>
    <xf numFmtId="0" fontId="44" fillId="2" borderId="287" xfId="0" applyFont="1" applyFill="1" applyBorder="1" applyAlignment="1" applyProtection="1">
      <alignment horizontal="center" vertical="center" shrinkToFit="1"/>
      <protection locked="0"/>
    </xf>
    <xf numFmtId="0" fontId="44" fillId="6" borderId="26" xfId="0" applyFont="1" applyFill="1" applyBorder="1" applyAlignment="1" applyProtection="1">
      <alignment horizontal="center" vertical="center" shrinkToFit="1"/>
    </xf>
    <xf numFmtId="0" fontId="44" fillId="6" borderId="15" xfId="0" applyFont="1" applyFill="1" applyBorder="1" applyAlignment="1" applyProtection="1">
      <alignment horizontal="center" vertical="center" shrinkToFit="1"/>
    </xf>
    <xf numFmtId="0" fontId="47" fillId="0" borderId="328" xfId="0" applyFont="1" applyBorder="1" applyAlignment="1">
      <alignment vertical="center"/>
    </xf>
    <xf numFmtId="0" fontId="47" fillId="0" borderId="329" xfId="0" applyFont="1" applyBorder="1" applyAlignment="1">
      <alignment vertical="center"/>
    </xf>
    <xf numFmtId="0" fontId="47" fillId="0" borderId="330" xfId="0" applyFont="1" applyBorder="1" applyAlignment="1">
      <alignment vertical="center"/>
    </xf>
    <xf numFmtId="181" fontId="44" fillId="0" borderId="288" xfId="0" applyNumberFormat="1" applyFont="1" applyBorder="1" applyAlignment="1">
      <alignment horizontal="center" vertical="center" shrinkToFit="1"/>
    </xf>
    <xf numFmtId="181" fontId="44" fillId="0" borderId="184" xfId="0" applyNumberFormat="1" applyFont="1" applyBorder="1" applyAlignment="1">
      <alignment horizontal="center" vertical="center" shrinkToFit="1"/>
    </xf>
    <xf numFmtId="181" fontId="44" fillId="0" borderId="289" xfId="0" applyNumberFormat="1" applyFont="1" applyBorder="1" applyAlignment="1">
      <alignment horizontal="center" vertical="center" shrinkToFit="1"/>
    </xf>
    <xf numFmtId="0" fontId="44" fillId="6" borderId="122" xfId="0" applyFont="1" applyFill="1" applyBorder="1" applyAlignment="1" applyProtection="1">
      <alignment horizontal="center" vertical="center" shrinkToFit="1"/>
    </xf>
    <xf numFmtId="0" fontId="44" fillId="6" borderId="149" xfId="0" applyFont="1" applyFill="1" applyBorder="1" applyAlignment="1" applyProtection="1">
      <alignment horizontal="center" vertical="center" shrinkToFit="1"/>
    </xf>
    <xf numFmtId="0" fontId="47" fillId="0" borderId="122" xfId="0" applyFont="1" applyBorder="1" applyAlignment="1">
      <alignment vertical="center"/>
    </xf>
    <xf numFmtId="0" fontId="47" fillId="0" borderId="123" xfId="0" applyFont="1" applyBorder="1" applyAlignment="1">
      <alignment vertical="center"/>
    </xf>
    <xf numFmtId="0" fontId="47" fillId="0" borderId="124" xfId="0" applyFont="1" applyBorder="1" applyAlignment="1">
      <alignment vertical="center"/>
    </xf>
    <xf numFmtId="0" fontId="44" fillId="2" borderId="286" xfId="0" applyFont="1" applyFill="1" applyBorder="1" applyAlignment="1" applyProtection="1">
      <alignment horizontal="center" vertical="center" shrinkToFit="1"/>
      <protection locked="0"/>
    </xf>
    <xf numFmtId="0" fontId="44" fillId="2" borderId="178" xfId="0" applyFont="1" applyFill="1" applyBorder="1" applyAlignment="1" applyProtection="1">
      <alignment horizontal="center" vertical="center" shrinkToFit="1"/>
      <protection locked="0"/>
    </xf>
    <xf numFmtId="0" fontId="44" fillId="2" borderId="285" xfId="0" applyFont="1" applyFill="1" applyBorder="1" applyAlignment="1" applyProtection="1">
      <alignment horizontal="center" vertical="center" shrinkToFit="1"/>
      <protection locked="0"/>
    </xf>
    <xf numFmtId="0" fontId="44" fillId="2" borderId="333" xfId="0" applyFont="1" applyFill="1" applyBorder="1" applyAlignment="1" applyProtection="1">
      <alignment horizontal="center" vertical="center" shrinkToFit="1"/>
      <protection locked="0"/>
    </xf>
    <xf numFmtId="0" fontId="47" fillId="0" borderId="292" xfId="0" applyFont="1" applyBorder="1" applyAlignment="1">
      <alignment vertical="center"/>
    </xf>
    <xf numFmtId="0" fontId="47" fillId="0" borderId="126" xfId="0" applyFont="1" applyBorder="1" applyAlignment="1">
      <alignment vertical="center"/>
    </xf>
    <xf numFmtId="0" fontId="47" fillId="0" borderId="337" xfId="0" applyFont="1" applyBorder="1" applyAlignment="1">
      <alignment vertical="center"/>
    </xf>
    <xf numFmtId="0" fontId="47" fillId="0" borderId="26" xfId="0" applyFont="1" applyBorder="1" applyAlignment="1">
      <alignment vertical="center"/>
    </xf>
    <xf numFmtId="0" fontId="47" fillId="0" borderId="0" xfId="0" applyFont="1" applyBorder="1" applyAlignment="1">
      <alignment vertical="center"/>
    </xf>
    <xf numFmtId="0" fontId="47" fillId="0" borderId="5" xfId="0" applyFont="1" applyBorder="1" applyAlignment="1">
      <alignment vertical="center"/>
    </xf>
    <xf numFmtId="0" fontId="44" fillId="6" borderId="30" xfId="0" applyFont="1" applyFill="1" applyBorder="1" applyAlignment="1" applyProtection="1">
      <alignment horizontal="center" vertical="center" shrinkToFit="1"/>
    </xf>
    <xf numFmtId="0" fontId="44" fillId="6" borderId="128" xfId="0" applyFont="1" applyFill="1" applyBorder="1" applyAlignment="1" applyProtection="1">
      <alignment horizontal="center" vertical="center" shrinkToFit="1"/>
    </xf>
    <xf numFmtId="0" fontId="44" fillId="6" borderId="41" xfId="0" applyFont="1" applyFill="1" applyBorder="1" applyAlignment="1" applyProtection="1">
      <alignment horizontal="center" vertical="center" shrinkToFit="1"/>
    </xf>
    <xf numFmtId="0" fontId="44" fillId="6" borderId="18" xfId="0" applyFont="1" applyFill="1" applyBorder="1" applyAlignment="1" applyProtection="1">
      <alignment horizontal="center" vertical="center" shrinkToFit="1"/>
    </xf>
    <xf numFmtId="0" fontId="47" fillId="0" borderId="186" xfId="0" applyFont="1" applyBorder="1" applyAlignment="1">
      <alignment vertical="center"/>
    </xf>
    <xf numFmtId="0" fontId="47" fillId="0" borderId="130" xfId="0" applyFont="1" applyBorder="1" applyAlignment="1">
      <alignment vertical="center"/>
    </xf>
    <xf numFmtId="0" fontId="47" fillId="0" borderId="339" xfId="0" applyFont="1" applyBorder="1" applyAlignment="1">
      <alignment vertical="center"/>
    </xf>
    <xf numFmtId="181" fontId="44" fillId="0" borderId="290" xfId="0" applyNumberFormat="1" applyFont="1" applyBorder="1" applyAlignment="1">
      <alignment horizontal="center" vertical="center" shrinkToFit="1"/>
    </xf>
    <xf numFmtId="181" fontId="44" fillId="0" borderId="185" xfId="0" applyNumberFormat="1" applyFont="1" applyBorder="1" applyAlignment="1">
      <alignment horizontal="center" vertical="center" shrinkToFit="1"/>
    </xf>
    <xf numFmtId="181" fontId="44" fillId="0" borderId="291" xfId="0" applyNumberFormat="1" applyFont="1" applyBorder="1" applyAlignment="1">
      <alignment horizontal="center" vertical="center" shrinkToFit="1"/>
    </xf>
    <xf numFmtId="0" fontId="47" fillId="6" borderId="0" xfId="0" applyFont="1" applyFill="1" applyBorder="1" applyAlignment="1">
      <alignment horizontal="center" vertical="center"/>
    </xf>
    <xf numFmtId="0" fontId="47" fillId="6" borderId="0" xfId="0" applyFont="1" applyFill="1" applyBorder="1" applyAlignment="1" applyProtection="1">
      <alignment horizontal="center" vertical="center" shrinkToFit="1"/>
      <protection locked="0"/>
    </xf>
    <xf numFmtId="0" fontId="47" fillId="6" borderId="0" xfId="0" applyFont="1" applyFill="1" applyBorder="1" applyAlignment="1" applyProtection="1">
      <alignment horizontal="center" vertical="center" wrapText="1"/>
      <protection locked="0"/>
    </xf>
    <xf numFmtId="0" fontId="47" fillId="6" borderId="0" xfId="0" applyFont="1" applyFill="1" applyBorder="1" applyAlignment="1" applyProtection="1">
      <alignment horizontal="left" vertical="center" wrapText="1"/>
      <protection locked="0"/>
    </xf>
    <xf numFmtId="0" fontId="48" fillId="6" borderId="0" xfId="0" applyFont="1" applyFill="1" applyBorder="1" applyAlignment="1">
      <alignment vertical="center"/>
    </xf>
    <xf numFmtId="0" fontId="50" fillId="6" borderId="0" xfId="0" applyFont="1" applyFill="1" applyBorder="1" applyAlignment="1">
      <alignment vertical="center"/>
    </xf>
    <xf numFmtId="0" fontId="50" fillId="6" borderId="0" xfId="0" applyFont="1" applyFill="1" applyBorder="1" applyAlignment="1">
      <alignment horizontal="center" vertical="center"/>
    </xf>
    <xf numFmtId="0" fontId="47" fillId="6" borderId="0" xfId="0" applyFont="1" applyFill="1" applyBorder="1" applyAlignment="1">
      <alignment horizontal="center" vertical="center" wrapText="1"/>
    </xf>
    <xf numFmtId="1" fontId="47" fillId="6" borderId="0" xfId="0" applyNumberFormat="1" applyFont="1" applyFill="1" applyBorder="1" applyAlignment="1">
      <alignment horizontal="center" vertical="center" wrapText="1"/>
    </xf>
    <xf numFmtId="0" fontId="46" fillId="6" borderId="0" xfId="0" applyFont="1" applyFill="1" applyBorder="1" applyAlignment="1" applyProtection="1">
      <alignment horizontal="center" vertical="center" wrapText="1"/>
      <protection locked="0"/>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6" fillId="6" borderId="0" xfId="0" applyFont="1" applyFill="1" applyBorder="1" applyAlignment="1">
      <alignment horizontal="center" vertical="center" wrapText="1"/>
    </xf>
    <xf numFmtId="1" fontId="46" fillId="6" borderId="0" xfId="0" applyNumberFormat="1" applyFont="1" applyFill="1" applyBorder="1" applyAlignment="1">
      <alignment horizontal="center" vertical="center" wrapText="1"/>
    </xf>
    <xf numFmtId="0" fontId="46" fillId="0" borderId="0" xfId="0" applyFont="1" applyFill="1" applyAlignment="1">
      <alignment vertical="center"/>
    </xf>
    <xf numFmtId="0" fontId="46" fillId="0" borderId="0" xfId="0" applyFont="1" applyFill="1" applyBorder="1" applyAlignment="1">
      <alignment horizontal="centerContinuous" vertical="center"/>
    </xf>
    <xf numFmtId="0" fontId="46" fillId="0" borderId="0" xfId="0" applyFont="1" applyFill="1" applyAlignment="1">
      <alignment horizontal="centerContinuous" vertical="center"/>
    </xf>
    <xf numFmtId="182" fontId="46" fillId="0" borderId="0" xfId="0" applyNumberFormat="1" applyFont="1" applyFill="1" applyBorder="1" applyAlignment="1">
      <alignment vertical="center"/>
    </xf>
    <xf numFmtId="182" fontId="46" fillId="0" borderId="0" xfId="0" applyNumberFormat="1" applyFont="1" applyFill="1" applyAlignment="1">
      <alignment vertical="center"/>
    </xf>
    <xf numFmtId="0" fontId="46" fillId="0" borderId="0" xfId="0" applyFont="1" applyFill="1" applyBorder="1" applyAlignment="1">
      <alignment horizontal="center" vertical="center"/>
    </xf>
    <xf numFmtId="184" fontId="47" fillId="6" borderId="0" xfId="0" applyNumberFormat="1" applyFont="1" applyFill="1" applyBorder="1" applyAlignment="1">
      <alignment horizontal="center" vertical="center"/>
    </xf>
    <xf numFmtId="0" fontId="46" fillId="6" borderId="0" xfId="0" applyFont="1" applyFill="1" applyBorder="1" applyAlignment="1" applyProtection="1">
      <alignment horizontal="center" vertical="center" shrinkToFit="1"/>
      <protection locked="0"/>
    </xf>
    <xf numFmtId="0" fontId="46" fillId="6" borderId="0" xfId="0" applyFont="1" applyFill="1" applyBorder="1" applyAlignment="1" applyProtection="1">
      <alignment horizontal="left" vertical="center" wrapText="1"/>
      <protection locked="0"/>
    </xf>
    <xf numFmtId="0" fontId="46" fillId="6" borderId="0" xfId="0" applyFont="1" applyFill="1" applyBorder="1" applyAlignment="1">
      <alignment vertical="center"/>
    </xf>
    <xf numFmtId="0" fontId="46" fillId="6" borderId="0" xfId="0" applyFont="1" applyFill="1" applyBorder="1" applyAlignment="1">
      <alignment horizontal="center" vertical="center"/>
    </xf>
    <xf numFmtId="0" fontId="46" fillId="0" borderId="0" xfId="0" applyFont="1" applyFill="1" applyBorder="1" applyAlignment="1" applyProtection="1">
      <alignment horizontal="right" vertical="center"/>
    </xf>
    <xf numFmtId="0" fontId="46" fillId="0" borderId="0" xfId="0" applyFont="1" applyFill="1" applyBorder="1" applyAlignment="1">
      <alignment horizontal="right" vertical="center"/>
    </xf>
    <xf numFmtId="0" fontId="46" fillId="6" borderId="0" xfId="0" applyFont="1" applyFill="1">
      <alignment vertical="center"/>
    </xf>
    <xf numFmtId="0" fontId="47" fillId="0" borderId="0" xfId="0" applyFont="1" applyFill="1">
      <alignment vertical="center"/>
    </xf>
    <xf numFmtId="0" fontId="47" fillId="0" borderId="0" xfId="0" applyFont="1" applyFill="1" applyAlignment="1">
      <alignment horizontal="left" vertical="center"/>
    </xf>
    <xf numFmtId="0" fontId="47" fillId="0" borderId="0" xfId="0" applyFont="1" applyFill="1" applyAlignment="1">
      <alignment horizontal="left" vertical="center" wrapText="1"/>
    </xf>
    <xf numFmtId="0" fontId="47" fillId="0" borderId="0" xfId="0" applyFont="1" applyAlignment="1">
      <alignment horizontal="left" vertical="center" wrapText="1"/>
    </xf>
    <xf numFmtId="0" fontId="47" fillId="0" borderId="0" xfId="0" applyFont="1" applyFill="1" applyAlignment="1">
      <alignment vertical="center" textRotation="90"/>
    </xf>
    <xf numFmtId="0" fontId="51" fillId="6" borderId="0" xfId="0" applyFont="1" applyFill="1" applyAlignment="1" applyProtection="1">
      <alignment horizontal="left" vertical="center"/>
    </xf>
    <xf numFmtId="0" fontId="52" fillId="6" borderId="0" xfId="0" applyFont="1" applyFill="1" applyAlignment="1" applyProtection="1">
      <alignment horizontal="center" vertical="center"/>
    </xf>
    <xf numFmtId="0" fontId="52" fillId="6" borderId="0" xfId="0" applyFont="1" applyFill="1" applyProtection="1">
      <alignment vertical="center"/>
    </xf>
    <xf numFmtId="0" fontId="52" fillId="6" borderId="0" xfId="0" applyFont="1" applyFill="1" applyAlignment="1" applyProtection="1">
      <alignment horizontal="left" vertical="center"/>
    </xf>
    <xf numFmtId="0" fontId="53" fillId="6" borderId="0" xfId="0" applyFont="1" applyFill="1">
      <alignment vertical="center"/>
    </xf>
    <xf numFmtId="0" fontId="52" fillId="6" borderId="0" xfId="0" applyFont="1" applyFill="1">
      <alignment vertical="center"/>
    </xf>
    <xf numFmtId="0" fontId="53" fillId="6" borderId="0" xfId="0" applyFont="1" applyFill="1" applyAlignment="1">
      <alignment horizontal="left" vertical="center"/>
    </xf>
    <xf numFmtId="0" fontId="52" fillId="6" borderId="0" xfId="0" applyFont="1" applyFill="1" applyAlignment="1" applyProtection="1">
      <alignment horizontal="center" vertical="center"/>
      <protection locked="0"/>
    </xf>
    <xf numFmtId="0" fontId="52" fillId="11" borderId="25" xfId="0" applyFont="1" applyFill="1" applyBorder="1" applyAlignment="1" applyProtection="1">
      <alignment horizontal="center" vertical="center"/>
      <protection locked="0"/>
    </xf>
    <xf numFmtId="0" fontId="52" fillId="11" borderId="0" xfId="0" applyFont="1" applyFill="1" applyBorder="1" applyAlignment="1" applyProtection="1">
      <alignment horizontal="center" vertical="center"/>
      <protection locked="0"/>
    </xf>
    <xf numFmtId="20" fontId="52" fillId="11" borderId="25" xfId="0" applyNumberFormat="1" applyFont="1" applyFill="1" applyBorder="1" applyAlignment="1" applyProtection="1">
      <alignment horizontal="center" vertical="center"/>
      <protection locked="0"/>
    </xf>
    <xf numFmtId="0" fontId="52" fillId="6" borderId="0" xfId="0" applyFont="1" applyFill="1" applyAlignment="1" applyProtection="1">
      <alignment horizontal="right" vertical="center"/>
      <protection locked="0"/>
    </xf>
    <xf numFmtId="0" fontId="52" fillId="6" borderId="0" xfId="0" applyFont="1" applyFill="1" applyProtection="1">
      <alignment vertical="center"/>
      <protection locked="0"/>
    </xf>
    <xf numFmtId="0" fontId="52" fillId="6" borderId="25" xfId="0" applyNumberFormat="1" applyFont="1" applyFill="1" applyBorder="1" applyAlignment="1" applyProtection="1">
      <alignment horizontal="center" vertical="center"/>
    </xf>
    <xf numFmtId="0" fontId="52" fillId="11" borderId="25" xfId="0" applyFont="1" applyFill="1" applyBorder="1" applyAlignment="1" applyProtection="1">
      <alignment horizontal="left" vertical="center"/>
      <protection locked="0"/>
    </xf>
    <xf numFmtId="20" fontId="52" fillId="6" borderId="25" xfId="0" applyNumberFormat="1" applyFont="1" applyFill="1" applyBorder="1" applyAlignment="1" applyProtection="1">
      <alignment horizontal="center" vertical="center"/>
      <protection locked="0"/>
    </xf>
    <xf numFmtId="0" fontId="54" fillId="11" borderId="72" xfId="0" applyFont="1" applyFill="1" applyBorder="1" applyAlignment="1" applyProtection="1">
      <alignment horizontal="center" vertical="center"/>
      <protection locked="0"/>
    </xf>
    <xf numFmtId="0" fontId="54" fillId="11" borderId="77" xfId="0" applyFont="1" applyFill="1" applyBorder="1" applyAlignment="1" applyProtection="1">
      <alignment horizontal="center" vertical="center"/>
      <protection locked="0"/>
    </xf>
    <xf numFmtId="0" fontId="54" fillId="11" borderId="75" xfId="0" applyFont="1" applyFill="1" applyBorder="1" applyAlignment="1" applyProtection="1">
      <alignment horizontal="center" vertical="center"/>
      <protection locked="0"/>
    </xf>
    <xf numFmtId="0" fontId="52" fillId="6" borderId="0" xfId="0" applyFont="1" applyFill="1" applyAlignment="1" applyProtection="1">
      <alignment vertical="center" wrapText="1"/>
    </xf>
    <xf numFmtId="0" fontId="52" fillId="6" borderId="0" xfId="0" applyFont="1" applyFill="1" applyAlignment="1" applyProtection="1">
      <alignment vertical="center"/>
    </xf>
    <xf numFmtId="0" fontId="21" fillId="0" borderId="0" xfId="2" applyFont="1" applyAlignment="1">
      <alignment vertical="center" wrapText="1"/>
    </xf>
    <xf numFmtId="0" fontId="21" fillId="9" borderId="44" xfId="2" applyFont="1" applyFill="1" applyBorder="1" applyAlignment="1">
      <alignment horizontal="center" vertical="center"/>
    </xf>
    <xf numFmtId="0" fontId="21" fillId="9" borderId="17" xfId="2" applyFont="1" applyFill="1" applyBorder="1" applyAlignment="1">
      <alignment horizontal="center" vertical="center"/>
    </xf>
    <xf numFmtId="0" fontId="24" fillId="3" borderId="7" xfId="2" applyFont="1" applyFill="1" applyBorder="1" applyAlignment="1">
      <alignment horizontal="center" vertical="center"/>
    </xf>
    <xf numFmtId="0" fontId="21" fillId="0" borderId="44" xfId="2" applyFont="1" applyBorder="1" applyAlignment="1">
      <alignment horizontal="left" vertical="center"/>
    </xf>
    <xf numFmtId="0" fontId="21" fillId="0" borderId="16" xfId="2" applyFont="1" applyBorder="1" applyAlignment="1">
      <alignment horizontal="left" vertical="center"/>
    </xf>
    <xf numFmtId="0" fontId="21" fillId="0" borderId="45" xfId="2" applyFont="1" applyBorder="1" applyAlignment="1">
      <alignment horizontal="left" vertical="center"/>
    </xf>
    <xf numFmtId="0" fontId="21" fillId="0" borderId="44" xfId="2" applyFont="1" applyBorder="1" applyAlignment="1">
      <alignment horizontal="center" vertical="center"/>
    </xf>
    <xf numFmtId="0" fontId="21" fillId="0" borderId="16" xfId="2" applyFont="1" applyBorder="1" applyAlignment="1">
      <alignment horizontal="center" vertical="center"/>
    </xf>
    <xf numFmtId="0" fontId="21" fillId="0" borderId="45" xfId="2" applyFont="1" applyBorder="1" applyAlignment="1">
      <alignment horizontal="center" vertical="center"/>
    </xf>
    <xf numFmtId="0" fontId="18" fillId="0" borderId="44" xfId="2" applyFont="1" applyFill="1" applyBorder="1" applyAlignment="1">
      <alignment horizontal="left" vertical="center"/>
    </xf>
    <xf numFmtId="0" fontId="18" fillId="0" borderId="16" xfId="2" applyFont="1" applyFill="1" applyBorder="1" applyAlignment="1">
      <alignment horizontal="left" vertical="center"/>
    </xf>
    <xf numFmtId="0" fontId="18" fillId="0" borderId="45" xfId="2" applyFont="1" applyFill="1" applyBorder="1" applyAlignment="1">
      <alignment horizontal="left" vertical="center"/>
    </xf>
    <xf numFmtId="0" fontId="18" fillId="0" borderId="44" xfId="2" applyFont="1" applyFill="1" applyBorder="1" applyAlignment="1">
      <alignment horizontal="center" vertical="center"/>
    </xf>
    <xf numFmtId="0" fontId="18" fillId="0" borderId="16" xfId="2" applyFont="1" applyFill="1" applyBorder="1" applyAlignment="1">
      <alignment horizontal="center" vertical="center"/>
    </xf>
    <xf numFmtId="0" fontId="18" fillId="0" borderId="45" xfId="2" applyFont="1" applyFill="1" applyBorder="1" applyAlignment="1">
      <alignment horizontal="center" vertical="center"/>
    </xf>
    <xf numFmtId="0" fontId="23" fillId="0" borderId="58" xfId="2" applyFont="1" applyFill="1" applyBorder="1" applyAlignment="1">
      <alignment horizontal="center" vertical="center"/>
    </xf>
    <xf numFmtId="0" fontId="23" fillId="0" borderId="66" xfId="2" applyFont="1" applyFill="1" applyBorder="1" applyAlignment="1">
      <alignment horizontal="center" vertical="center"/>
    </xf>
    <xf numFmtId="0" fontId="23" fillId="0" borderId="67" xfId="2" applyFont="1" applyFill="1" applyBorder="1" applyAlignment="1">
      <alignment horizontal="center" vertical="center"/>
    </xf>
    <xf numFmtId="0" fontId="21" fillId="0" borderId="57" xfId="2" applyFont="1" applyBorder="1" applyAlignment="1">
      <alignment vertical="center"/>
    </xf>
    <xf numFmtId="0" fontId="21" fillId="0" borderId="35" xfId="2" applyFont="1" applyBorder="1" applyAlignment="1">
      <alignment vertical="center"/>
    </xf>
    <xf numFmtId="0" fontId="21" fillId="0" borderId="70" xfId="2" applyFont="1" applyBorder="1" applyAlignment="1">
      <alignment vertical="center"/>
    </xf>
    <xf numFmtId="0" fontId="21" fillId="0" borderId="64" xfId="2" applyFont="1" applyBorder="1" applyAlignment="1">
      <alignment horizontal="left" vertical="center"/>
    </xf>
    <xf numFmtId="0" fontId="21" fillId="0" borderId="59" xfId="2" applyFont="1" applyBorder="1" applyAlignment="1">
      <alignment horizontal="left" vertical="center"/>
    </xf>
    <xf numFmtId="0" fontId="21" fillId="0" borderId="65" xfId="2" applyFont="1" applyBorder="1" applyAlignment="1">
      <alignment horizontal="left" vertical="center"/>
    </xf>
    <xf numFmtId="0" fontId="21" fillId="0" borderId="64" xfId="2" applyFont="1" applyBorder="1" applyAlignment="1">
      <alignment horizontal="center" vertical="center"/>
    </xf>
    <xf numFmtId="0" fontId="21" fillId="0" borderId="59" xfId="2" applyFont="1" applyBorder="1" applyAlignment="1">
      <alignment horizontal="center" vertical="center"/>
    </xf>
    <xf numFmtId="0" fontId="21" fillId="0" borderId="65" xfId="2" applyFont="1" applyBorder="1" applyAlignment="1">
      <alignment horizontal="center" vertical="center"/>
    </xf>
    <xf numFmtId="0" fontId="21" fillId="0" borderId="44" xfId="2" applyFont="1" applyFill="1" applyBorder="1" applyAlignment="1">
      <alignment horizontal="center" vertical="center"/>
    </xf>
    <xf numFmtId="0" fontId="21" fillId="0" borderId="16" xfId="2" applyFont="1" applyFill="1" applyBorder="1" applyAlignment="1">
      <alignment horizontal="center" vertical="center"/>
    </xf>
    <xf numFmtId="0" fontId="21" fillId="0" borderId="45" xfId="2" applyFont="1" applyFill="1" applyBorder="1" applyAlignment="1">
      <alignment horizontal="center" vertical="center"/>
    </xf>
    <xf numFmtId="0" fontId="21" fillId="0" borderId="44" xfId="2" applyFont="1" applyFill="1" applyBorder="1" applyAlignment="1">
      <alignment vertical="center" wrapText="1"/>
    </xf>
    <xf numFmtId="0" fontId="21" fillId="0" borderId="16" xfId="2" applyFont="1" applyFill="1" applyBorder="1" applyAlignment="1">
      <alignment vertical="center" wrapText="1"/>
    </xf>
    <xf numFmtId="0" fontId="21" fillId="0" borderId="45" xfId="2" applyFont="1" applyFill="1" applyBorder="1" applyAlignment="1">
      <alignment vertical="center" wrapText="1"/>
    </xf>
    <xf numFmtId="0" fontId="21" fillId="0" borderId="44" xfId="2" applyFont="1" applyBorder="1" applyAlignment="1">
      <alignment vertical="center"/>
    </xf>
    <xf numFmtId="0" fontId="21" fillId="0" borderId="16" xfId="2" applyFont="1" applyBorder="1" applyAlignment="1">
      <alignment vertical="center"/>
    </xf>
    <xf numFmtId="0" fontId="21" fillId="0" borderId="45" xfId="2" applyFont="1" applyBorder="1" applyAlignment="1">
      <alignment vertical="center"/>
    </xf>
    <xf numFmtId="0" fontId="2" fillId="0" borderId="0" xfId="2" applyFont="1" applyAlignment="1">
      <alignment horizontal="center" vertical="center"/>
    </xf>
    <xf numFmtId="0" fontId="21" fillId="0" borderId="44" xfId="2" applyFont="1" applyFill="1" applyBorder="1" applyAlignment="1">
      <alignment vertical="center"/>
    </xf>
    <xf numFmtId="0" fontId="21" fillId="0" borderId="16" xfId="2" applyFont="1" applyFill="1" applyBorder="1" applyAlignment="1">
      <alignment vertical="center"/>
    </xf>
    <xf numFmtId="0" fontId="21" fillId="0" borderId="45" xfId="2" applyFont="1" applyFill="1" applyBorder="1" applyAlignment="1">
      <alignment vertical="center"/>
    </xf>
    <xf numFmtId="0" fontId="23" fillId="0" borderId="78" xfId="2" applyFont="1" applyFill="1" applyBorder="1" applyAlignment="1">
      <alignment horizontal="right" vertical="center"/>
    </xf>
    <xf numFmtId="0" fontId="23" fillId="0" borderId="45" xfId="2" applyFont="1" applyFill="1" applyBorder="1" applyAlignment="1">
      <alignment horizontal="right" vertical="center"/>
    </xf>
    <xf numFmtId="0" fontId="18" fillId="0" borderId="44" xfId="2" applyFont="1" applyFill="1" applyBorder="1" applyAlignment="1">
      <alignment vertical="center" wrapText="1"/>
    </xf>
    <xf numFmtId="0" fontId="18" fillId="0" borderId="16" xfId="2" applyFont="1" applyFill="1" applyBorder="1" applyAlignment="1">
      <alignment vertical="center" wrapText="1"/>
    </xf>
    <xf numFmtId="0" fontId="18" fillId="0" borderId="45" xfId="2" applyFont="1" applyFill="1" applyBorder="1" applyAlignment="1">
      <alignment vertical="center" wrapText="1"/>
    </xf>
    <xf numFmtId="0" fontId="15" fillId="0" borderId="78" xfId="2" applyFont="1" applyFill="1" applyBorder="1" applyAlignment="1">
      <alignment horizontal="right" vertical="center"/>
    </xf>
    <xf numFmtId="0" fontId="15" fillId="0" borderId="45" xfId="2" applyFont="1" applyFill="1" applyBorder="1" applyAlignment="1">
      <alignment horizontal="right" vertical="center"/>
    </xf>
    <xf numFmtId="0" fontId="23" fillId="0" borderId="78" xfId="2" applyNumberFormat="1" applyFont="1" applyFill="1" applyBorder="1" applyAlignment="1">
      <alignment horizontal="right" vertical="center"/>
    </xf>
    <xf numFmtId="0" fontId="23" fillId="0" borderId="45" xfId="2" applyNumberFormat="1" applyFont="1" applyFill="1" applyBorder="1" applyAlignment="1">
      <alignment horizontal="right" vertical="center"/>
    </xf>
    <xf numFmtId="0" fontId="18" fillId="0" borderId="44" xfId="2" applyFont="1" applyFill="1" applyBorder="1" applyAlignment="1">
      <alignment vertical="center"/>
    </xf>
    <xf numFmtId="0" fontId="18" fillId="0" borderId="16" xfId="2" applyFont="1" applyFill="1" applyBorder="1" applyAlignment="1">
      <alignment vertical="center"/>
    </xf>
    <xf numFmtId="0" fontId="18" fillId="0" borderId="45" xfId="2" applyFont="1" applyFill="1" applyBorder="1" applyAlignment="1">
      <alignment vertical="center"/>
    </xf>
    <xf numFmtId="0" fontId="23" fillId="0" borderId="81" xfId="2" applyFont="1" applyFill="1" applyBorder="1" applyAlignment="1">
      <alignment horizontal="right" vertical="center"/>
    </xf>
    <xf numFmtId="0" fontId="23" fillId="0" borderId="79" xfId="2" applyFont="1" applyFill="1" applyBorder="1" applyAlignment="1">
      <alignment horizontal="right" vertical="center"/>
    </xf>
    <xf numFmtId="0" fontId="23" fillId="0" borderId="4" xfId="2" applyFont="1" applyFill="1" applyBorder="1" applyAlignment="1">
      <alignment horizontal="right" vertical="center"/>
    </xf>
    <xf numFmtId="0" fontId="23" fillId="0" borderId="42" xfId="2" applyFont="1" applyFill="1" applyBorder="1" applyAlignment="1">
      <alignment horizontal="right" vertical="center"/>
    </xf>
    <xf numFmtId="0" fontId="23" fillId="0" borderId="80" xfId="2" applyFont="1" applyFill="1" applyBorder="1" applyAlignment="1">
      <alignment horizontal="right" vertical="center"/>
    </xf>
    <xf numFmtId="0" fontId="23" fillId="0" borderId="70" xfId="2" applyFont="1" applyFill="1" applyBorder="1" applyAlignment="1">
      <alignment horizontal="right" vertical="center"/>
    </xf>
    <xf numFmtId="0" fontId="23" fillId="0" borderId="90" xfId="2" applyFont="1" applyFill="1" applyBorder="1" applyAlignment="1">
      <alignment horizontal="right" vertical="center"/>
    </xf>
    <xf numFmtId="0" fontId="23" fillId="0" borderId="65" xfId="2" applyFont="1" applyFill="1" applyBorder="1" applyAlignment="1">
      <alignment horizontal="right" vertical="center"/>
    </xf>
    <xf numFmtId="0" fontId="21" fillId="0" borderId="44" xfId="2" applyFont="1" applyBorder="1" applyAlignment="1">
      <alignment vertical="center" wrapText="1"/>
    </xf>
    <xf numFmtId="0" fontId="21" fillId="0" borderId="16" xfId="2" applyFont="1" applyBorder="1" applyAlignment="1">
      <alignment vertical="center" wrapText="1"/>
    </xf>
    <xf numFmtId="0" fontId="21" fillId="0" borderId="45" xfId="2" applyFont="1" applyBorder="1" applyAlignment="1">
      <alignment vertical="center" wrapText="1"/>
    </xf>
    <xf numFmtId="0" fontId="23" fillId="0" borderId="91" xfId="2" applyFont="1" applyFill="1" applyBorder="1" applyAlignment="1">
      <alignment horizontal="right" vertical="center"/>
    </xf>
    <xf numFmtId="0" fontId="23" fillId="0" borderId="63" xfId="2" applyFont="1" applyFill="1" applyBorder="1" applyAlignment="1">
      <alignment horizontal="right" vertical="center"/>
    </xf>
    <xf numFmtId="0" fontId="21" fillId="0" borderId="50" xfId="2" applyFont="1" applyBorder="1" applyAlignment="1">
      <alignment horizontal="center" vertical="center"/>
    </xf>
    <xf numFmtId="0" fontId="21" fillId="0" borderId="19" xfId="2" applyFont="1" applyBorder="1" applyAlignment="1">
      <alignment horizontal="center" vertical="center"/>
    </xf>
    <xf numFmtId="0" fontId="21" fillId="0" borderId="63" xfId="2" applyFont="1" applyBorder="1" applyAlignment="1">
      <alignment horizontal="center" vertical="center"/>
    </xf>
    <xf numFmtId="0" fontId="21" fillId="0" borderId="44" xfId="2" applyFont="1" applyBorder="1" applyAlignment="1">
      <alignment horizontal="left" vertical="center" wrapText="1"/>
    </xf>
    <xf numFmtId="0" fontId="21" fillId="0" borderId="16" xfId="2" applyFont="1" applyBorder="1" applyAlignment="1">
      <alignment horizontal="left" vertical="center" wrapText="1"/>
    </xf>
    <xf numFmtId="0" fontId="21" fillId="0" borderId="45" xfId="2" applyFont="1" applyBorder="1" applyAlignment="1">
      <alignment horizontal="left" vertical="center" wrapText="1"/>
    </xf>
    <xf numFmtId="0" fontId="21" fillId="0" borderId="50" xfId="2" applyFont="1" applyBorder="1" applyAlignment="1">
      <alignment horizontal="left" vertical="center" wrapText="1"/>
    </xf>
    <xf numFmtId="0" fontId="21" fillId="0" borderId="19" xfId="2" applyFont="1" applyBorder="1" applyAlignment="1">
      <alignment horizontal="left" vertical="center" wrapText="1"/>
    </xf>
    <xf numFmtId="0" fontId="21" fillId="0" borderId="63" xfId="2" applyFont="1" applyBorder="1" applyAlignment="1">
      <alignment horizontal="left" vertical="center" wrapText="1"/>
    </xf>
    <xf numFmtId="0" fontId="23" fillId="0" borderId="58" xfId="2" applyFont="1" applyFill="1" applyBorder="1" applyAlignment="1">
      <alignment horizontal="center" vertical="center" wrapText="1"/>
    </xf>
    <xf numFmtId="0" fontId="23" fillId="0" borderId="69" xfId="2" applyFont="1" applyFill="1" applyBorder="1" applyAlignment="1">
      <alignment horizontal="center" vertical="center" wrapText="1"/>
    </xf>
    <xf numFmtId="0" fontId="21" fillId="9" borderId="10" xfId="2" applyFont="1" applyFill="1" applyBorder="1" applyAlignment="1">
      <alignment horizontal="center" vertical="center"/>
    </xf>
    <xf numFmtId="0" fontId="21" fillId="9" borderId="5" xfId="2" applyFont="1" applyFill="1" applyBorder="1" applyAlignment="1">
      <alignment horizontal="center" vertical="center"/>
    </xf>
    <xf numFmtId="0" fontId="18" fillId="0" borderId="44" xfId="2" applyFont="1" applyFill="1" applyBorder="1" applyAlignment="1">
      <alignment horizontal="center" vertical="center" wrapText="1"/>
    </xf>
    <xf numFmtId="0" fontId="18" fillId="0" borderId="16" xfId="2" applyFont="1" applyFill="1" applyBorder="1" applyAlignment="1">
      <alignment horizontal="center" vertical="center" wrapText="1"/>
    </xf>
    <xf numFmtId="0" fontId="18" fillId="0" borderId="45" xfId="2" applyFont="1" applyFill="1" applyBorder="1" applyAlignment="1">
      <alignment horizontal="center" vertical="center" wrapText="1"/>
    </xf>
    <xf numFmtId="0" fontId="18" fillId="0" borderId="27" xfId="2" applyFont="1" applyFill="1" applyBorder="1" applyAlignment="1">
      <alignment horizontal="left" vertical="center" wrapText="1"/>
    </xf>
    <xf numFmtId="0" fontId="18" fillId="0" borderId="28" xfId="2" applyFont="1" applyFill="1" applyBorder="1" applyAlignment="1">
      <alignment horizontal="left" vertical="center" wrapText="1"/>
    </xf>
    <xf numFmtId="0" fontId="18" fillId="0" borderId="79" xfId="2" applyFont="1" applyFill="1" applyBorder="1" applyAlignment="1">
      <alignment horizontal="left" vertical="center" wrapText="1"/>
    </xf>
    <xf numFmtId="0" fontId="18" fillId="0" borderId="10" xfId="2" applyFont="1" applyFill="1" applyBorder="1" applyAlignment="1">
      <alignment horizontal="left" vertical="center" wrapText="1"/>
    </xf>
    <xf numFmtId="0" fontId="18" fillId="0" borderId="0" xfId="2" applyFont="1" applyFill="1" applyBorder="1" applyAlignment="1">
      <alignment horizontal="left" vertical="center" wrapText="1"/>
    </xf>
    <xf numFmtId="0" fontId="18" fillId="0" borderId="42" xfId="2" applyFont="1" applyFill="1" applyBorder="1" applyAlignment="1">
      <alignment horizontal="left" vertical="center" wrapText="1"/>
    </xf>
    <xf numFmtId="0" fontId="18" fillId="0" borderId="57" xfId="2" applyFont="1" applyFill="1" applyBorder="1" applyAlignment="1">
      <alignment horizontal="left" vertical="center" wrapText="1"/>
    </xf>
    <xf numFmtId="0" fontId="18" fillId="0" borderId="35" xfId="2" applyFont="1" applyFill="1" applyBorder="1" applyAlignment="1">
      <alignment horizontal="left" vertical="center" wrapText="1"/>
    </xf>
    <xf numFmtId="0" fontId="18" fillId="0" borderId="70" xfId="2" applyFont="1" applyFill="1" applyBorder="1" applyAlignment="1">
      <alignment horizontal="left" vertical="center" wrapText="1"/>
    </xf>
    <xf numFmtId="0" fontId="21" fillId="9" borderId="27" xfId="2" applyFont="1" applyFill="1" applyBorder="1" applyAlignment="1">
      <alignment horizontal="center" vertical="center"/>
    </xf>
    <xf numFmtId="0" fontId="21" fillId="9" borderId="29" xfId="2" applyFont="1" applyFill="1" applyBorder="1" applyAlignment="1">
      <alignment horizontal="center" vertical="center"/>
    </xf>
    <xf numFmtId="0" fontId="21" fillId="9" borderId="57" xfId="2" applyFont="1" applyFill="1" applyBorder="1" applyAlignment="1">
      <alignment horizontal="center" vertical="center"/>
    </xf>
    <xf numFmtId="0" fontId="21" fillId="9" borderId="36" xfId="2" applyFont="1" applyFill="1" applyBorder="1" applyAlignment="1">
      <alignment horizontal="center" vertical="center"/>
    </xf>
    <xf numFmtId="0" fontId="23" fillId="0" borderId="68" xfId="2" applyFont="1" applyFill="1" applyBorder="1" applyAlignment="1">
      <alignment horizontal="center" vertical="center"/>
    </xf>
    <xf numFmtId="0" fontId="21" fillId="9" borderId="50" xfId="2" applyFont="1" applyFill="1" applyBorder="1" applyAlignment="1">
      <alignment horizontal="center" vertical="center"/>
    </xf>
    <xf numFmtId="0" fontId="21" fillId="9" borderId="20" xfId="2" applyFont="1" applyFill="1" applyBorder="1" applyAlignment="1">
      <alignment horizontal="center" vertical="center"/>
    </xf>
    <xf numFmtId="0" fontId="18" fillId="0" borderId="17" xfId="2" applyFont="1" applyFill="1" applyBorder="1" applyAlignment="1">
      <alignment vertical="center"/>
    </xf>
    <xf numFmtId="0" fontId="13" fillId="0" borderId="0" xfId="0" applyFont="1" applyAlignment="1">
      <alignment horizontal="left" vertical="center" wrapText="1"/>
    </xf>
    <xf numFmtId="0" fontId="13" fillId="0" borderId="0" xfId="0" applyFont="1" applyAlignment="1">
      <alignment horizontal="left" vertical="center"/>
    </xf>
    <xf numFmtId="49" fontId="13" fillId="2" borderId="31" xfId="0" applyNumberFormat="1" applyFont="1" applyFill="1" applyBorder="1" applyAlignment="1">
      <alignment horizontal="center" vertical="center" shrinkToFit="1"/>
    </xf>
    <xf numFmtId="0" fontId="13" fillId="2" borderId="31" xfId="0" applyFont="1" applyFill="1" applyBorder="1" applyAlignment="1">
      <alignment vertical="center" shrinkToFit="1"/>
    </xf>
    <xf numFmtId="0" fontId="13" fillId="0" borderId="0" xfId="0" quotePrefix="1" applyFont="1" applyAlignment="1">
      <alignment horizontal="center" vertical="center"/>
    </xf>
    <xf numFmtId="49" fontId="13" fillId="2" borderId="31" xfId="0" applyNumberFormat="1" applyFont="1" applyFill="1" applyBorder="1" applyAlignment="1">
      <alignment horizontal="left" vertical="center"/>
    </xf>
    <xf numFmtId="0" fontId="6" fillId="0" borderId="0" xfId="0" applyFont="1" applyAlignment="1">
      <alignment horizontal="left" vertical="center"/>
    </xf>
    <xf numFmtId="0" fontId="6" fillId="0" borderId="0" xfId="0" applyFont="1" applyAlignment="1">
      <alignment horizontal="center" vertical="center"/>
    </xf>
    <xf numFmtId="0" fontId="6" fillId="2" borderId="31" xfId="0" applyFont="1" applyFill="1" applyBorder="1" applyAlignment="1">
      <alignment vertical="center" shrinkToFit="1"/>
    </xf>
    <xf numFmtId="0" fontId="6" fillId="2" borderId="31" xfId="0" applyFont="1" applyFill="1" applyBorder="1" applyAlignment="1">
      <alignment horizontal="center" vertical="center" shrinkToFit="1"/>
    </xf>
    <xf numFmtId="49" fontId="6" fillId="2" borderId="31" xfId="0" applyNumberFormat="1" applyFont="1" applyFill="1" applyBorder="1" applyAlignment="1">
      <alignment horizontal="center" vertical="center"/>
    </xf>
    <xf numFmtId="0" fontId="6" fillId="0" borderId="0" xfId="0" applyFont="1" applyAlignment="1">
      <alignment vertical="center" shrinkToFit="1"/>
    </xf>
    <xf numFmtId="49" fontId="6" fillId="2" borderId="31" xfId="0" applyNumberFormat="1" applyFont="1" applyFill="1" applyBorder="1" applyAlignment="1">
      <alignment horizontal="center" vertical="center" shrinkToFit="1"/>
    </xf>
    <xf numFmtId="0" fontId="16" fillId="0" borderId="0" xfId="0" quotePrefix="1" applyFont="1" applyAlignment="1">
      <alignment horizontal="center" vertical="center"/>
    </xf>
    <xf numFmtId="0" fontId="12" fillId="0" borderId="0" xfId="0" applyFont="1" applyAlignment="1">
      <alignment horizontal="center" vertical="center"/>
    </xf>
    <xf numFmtId="49" fontId="6" fillId="2" borderId="31" xfId="0" applyNumberFormat="1" applyFont="1" applyFill="1" applyBorder="1" applyAlignment="1">
      <alignment vertical="center"/>
    </xf>
    <xf numFmtId="0" fontId="6" fillId="0" borderId="0" xfId="0" applyFont="1" applyFill="1" applyAlignment="1">
      <alignment horizontal="center" vertical="center"/>
    </xf>
    <xf numFmtId="49" fontId="1" fillId="2" borderId="31" xfId="0" applyNumberFormat="1" applyFont="1" applyFill="1" applyBorder="1" applyAlignment="1">
      <alignment horizontal="center" vertical="center"/>
    </xf>
    <xf numFmtId="177" fontId="25" fillId="2" borderId="31" xfId="0" applyNumberFormat="1" applyFont="1" applyFill="1" applyBorder="1" applyAlignment="1">
      <alignment horizontal="center" vertical="center"/>
    </xf>
    <xf numFmtId="178" fontId="25" fillId="2" borderId="31" xfId="0" applyNumberFormat="1" applyFont="1" applyFill="1" applyBorder="1" applyAlignment="1">
      <alignment horizontal="center" vertical="center"/>
    </xf>
    <xf numFmtId="0" fontId="14" fillId="2" borderId="16" xfId="1" applyFont="1" applyFill="1" applyBorder="1" applyAlignment="1">
      <alignment vertical="center" shrinkToFit="1"/>
    </xf>
    <xf numFmtId="0" fontId="14" fillId="2" borderId="17" xfId="1" applyFont="1" applyFill="1" applyBorder="1" applyAlignment="1">
      <alignment vertical="center" shrinkToFit="1"/>
    </xf>
    <xf numFmtId="0" fontId="14" fillId="2" borderId="16" xfId="1" applyFont="1" applyFill="1" applyBorder="1" applyAlignment="1">
      <alignment horizontal="center" vertical="center"/>
    </xf>
    <xf numFmtId="0" fontId="14" fillId="2" borderId="16" xfId="1" applyFont="1" applyFill="1" applyBorder="1" applyAlignment="1">
      <alignment horizontal="left" vertical="center" shrinkToFit="1"/>
    </xf>
    <xf numFmtId="0" fontId="5" fillId="0" borderId="106" xfId="1" applyFont="1" applyBorder="1" applyAlignment="1">
      <alignment horizontal="center" vertical="center" shrinkToFit="1"/>
    </xf>
    <xf numFmtId="0" fontId="5" fillId="0" borderId="107" xfId="1" applyFont="1" applyBorder="1" applyAlignment="1">
      <alignment horizontal="center" vertical="center" shrinkToFit="1"/>
    </xf>
    <xf numFmtId="0" fontId="5" fillId="0" borderId="41" xfId="1" applyFont="1" applyBorder="1" applyAlignment="1">
      <alignment horizontal="center" vertical="center" shrinkToFit="1"/>
    </xf>
    <xf numFmtId="57" fontId="15" fillId="2" borderId="108" xfId="1" applyNumberFormat="1" applyFont="1" applyFill="1" applyBorder="1" applyAlignment="1">
      <alignment horizontal="center" vertical="center"/>
    </xf>
    <xf numFmtId="0" fontId="5" fillId="2" borderId="56" xfId="1" applyFont="1" applyFill="1" applyBorder="1" applyAlignment="1">
      <alignment horizontal="center" vertical="center"/>
    </xf>
    <xf numFmtId="0" fontId="5" fillId="2" borderId="54" xfId="1" applyFont="1" applyFill="1" applyBorder="1" applyAlignment="1">
      <alignment horizontal="center" vertical="center"/>
    </xf>
    <xf numFmtId="0" fontId="5" fillId="0" borderId="1" xfId="1" applyFont="1" applyBorder="1" applyAlignment="1">
      <alignment horizontal="center" vertical="center" textRotation="255" wrapText="1"/>
    </xf>
    <xf numFmtId="0" fontId="5" fillId="0" borderId="2" xfId="1" applyFont="1" applyBorder="1" applyAlignment="1">
      <alignment horizontal="center" vertical="center" textRotation="255" wrapText="1"/>
    </xf>
    <xf numFmtId="0" fontId="5" fillId="0" borderId="4" xfId="1" applyFont="1" applyBorder="1" applyAlignment="1">
      <alignment horizontal="center" vertical="center" textRotation="255" wrapText="1"/>
    </xf>
    <xf numFmtId="0" fontId="5" fillId="0" borderId="0" xfId="1" applyFont="1" applyBorder="1" applyAlignment="1">
      <alignment horizontal="center" vertical="center" textRotation="255" wrapText="1"/>
    </xf>
    <xf numFmtId="0" fontId="5" fillId="0" borderId="6" xfId="1" applyFont="1" applyBorder="1" applyAlignment="1">
      <alignment horizontal="center" vertical="center" textRotation="255" wrapText="1"/>
    </xf>
    <xf numFmtId="0" fontId="5" fillId="0" borderId="7" xfId="1" applyFont="1" applyBorder="1" applyAlignment="1">
      <alignment horizontal="center" vertical="center" textRotation="255" wrapText="1"/>
    </xf>
    <xf numFmtId="0" fontId="5" fillId="0" borderId="320" xfId="1" applyFont="1" applyBorder="1" applyAlignment="1">
      <alignment horizontal="center" vertical="center" wrapText="1"/>
    </xf>
    <xf numFmtId="0" fontId="5" fillId="0" borderId="321" xfId="1" applyFont="1" applyBorder="1" applyAlignment="1">
      <alignment horizontal="center" vertical="center" wrapText="1"/>
    </xf>
    <xf numFmtId="0" fontId="15" fillId="0" borderId="95" xfId="1" applyFont="1" applyBorder="1" applyAlignment="1">
      <alignment horizontal="center" vertical="center"/>
    </xf>
    <xf numFmtId="0" fontId="15" fillId="0" borderId="96" xfId="1" applyFont="1" applyBorder="1" applyAlignment="1">
      <alignment horizontal="center" vertical="center"/>
    </xf>
    <xf numFmtId="0" fontId="5" fillId="2" borderId="51" xfId="1" applyFont="1" applyFill="1" applyBorder="1" applyAlignment="1">
      <alignment horizontal="center" vertical="center"/>
    </xf>
    <xf numFmtId="0" fontId="5" fillId="2" borderId="71" xfId="1" applyFont="1" applyFill="1" applyBorder="1" applyAlignment="1">
      <alignment horizontal="center" vertical="center"/>
    </xf>
    <xf numFmtId="57" fontId="15" fillId="2" borderId="51" xfId="1" applyNumberFormat="1" applyFont="1" applyFill="1" applyBorder="1" applyAlignment="1">
      <alignment horizontal="center" vertical="center"/>
    </xf>
    <xf numFmtId="0" fontId="5" fillId="0" borderId="97" xfId="1" applyFont="1" applyBorder="1" applyAlignment="1">
      <alignment horizontal="center" vertical="center" wrapText="1"/>
    </xf>
    <xf numFmtId="0" fontId="5" fillId="0" borderId="98" xfId="1" applyFont="1" applyBorder="1" applyAlignment="1">
      <alignment horizontal="center" vertical="center" wrapText="1"/>
    </xf>
    <xf numFmtId="0" fontId="5" fillId="0" borderId="100" xfId="1" applyFont="1" applyBorder="1" applyAlignment="1">
      <alignment horizontal="center" vertical="center" wrapText="1"/>
    </xf>
    <xf numFmtId="0" fontId="5" fillId="0" borderId="51" xfId="1" applyFont="1" applyBorder="1" applyAlignment="1">
      <alignment horizontal="center" vertical="center" wrapText="1"/>
    </xf>
    <xf numFmtId="0" fontId="5" fillId="0" borderId="105" xfId="1" applyFont="1" applyBorder="1" applyAlignment="1">
      <alignment horizontal="center" vertical="center" wrapText="1"/>
    </xf>
    <xf numFmtId="0" fontId="5" fillId="0" borderId="56" xfId="1" applyFont="1" applyBorder="1" applyAlignment="1">
      <alignment horizontal="center" vertical="center" wrapText="1"/>
    </xf>
    <xf numFmtId="57" fontId="15" fillId="2" borderId="98" xfId="1" applyNumberFormat="1" applyFont="1" applyFill="1" applyBorder="1" applyAlignment="1">
      <alignment horizontal="center" vertical="center"/>
    </xf>
    <xf numFmtId="0" fontId="5" fillId="2" borderId="98" xfId="1" applyFont="1" applyFill="1" applyBorder="1" applyAlignment="1">
      <alignment horizontal="center" vertical="center"/>
    </xf>
    <xf numFmtId="0" fontId="5" fillId="2" borderId="99" xfId="1" applyFont="1" applyFill="1" applyBorder="1" applyAlignment="1">
      <alignment horizontal="center" vertical="center"/>
    </xf>
    <xf numFmtId="57" fontId="15" fillId="2" borderId="56" xfId="1" applyNumberFormat="1" applyFont="1" applyFill="1" applyBorder="1" applyAlignment="1">
      <alignment horizontal="center" vertical="center"/>
    </xf>
    <xf numFmtId="57" fontId="15" fillId="2" borderId="102" xfId="1" applyNumberFormat="1" applyFont="1" applyFill="1" applyBorder="1" applyAlignment="1">
      <alignment horizontal="center" vertical="center"/>
    </xf>
    <xf numFmtId="0" fontId="5" fillId="2" borderId="102" xfId="1" applyFont="1" applyFill="1" applyBorder="1" applyAlignment="1">
      <alignment horizontal="center" vertical="center"/>
    </xf>
    <xf numFmtId="0" fontId="5" fillId="2" borderId="103" xfId="1" applyFont="1" applyFill="1" applyBorder="1" applyAlignment="1">
      <alignment horizontal="center" vertical="center"/>
    </xf>
    <xf numFmtId="0" fontId="5" fillId="0" borderId="104" xfId="1" applyFont="1" applyBorder="1" applyAlignment="1">
      <alignment horizontal="center" vertical="center" wrapText="1"/>
    </xf>
    <xf numFmtId="0" fontId="5" fillId="0" borderId="52" xfId="1" applyFont="1" applyBorder="1" applyAlignment="1">
      <alignment horizontal="center" vertical="center" wrapText="1"/>
    </xf>
    <xf numFmtId="57" fontId="15" fillId="2" borderId="52" xfId="1" applyNumberFormat="1" applyFont="1" applyFill="1" applyBorder="1" applyAlignment="1">
      <alignment horizontal="center" vertical="center"/>
    </xf>
    <xf numFmtId="0" fontId="5" fillId="2" borderId="52" xfId="1" applyFont="1" applyFill="1" applyBorder="1" applyAlignment="1">
      <alignment horizontal="center" vertical="center"/>
    </xf>
    <xf numFmtId="0" fontId="5" fillId="2" borderId="53" xfId="1" applyFont="1" applyFill="1" applyBorder="1" applyAlignment="1">
      <alignment horizontal="center" vertical="center"/>
    </xf>
    <xf numFmtId="0" fontId="5" fillId="0" borderId="101" xfId="1" applyFont="1" applyBorder="1" applyAlignment="1">
      <alignment horizontal="center" vertical="center" wrapText="1"/>
    </xf>
    <xf numFmtId="0" fontId="5" fillId="0" borderId="102" xfId="1" applyFont="1" applyBorder="1" applyAlignment="1">
      <alignment horizontal="center" vertical="center" wrapText="1"/>
    </xf>
    <xf numFmtId="0" fontId="5" fillId="0" borderId="16" xfId="1" applyFont="1" applyFill="1" applyBorder="1" applyAlignment="1">
      <alignment horizontal="center" vertical="center"/>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5" fillId="0" borderId="6" xfId="1" applyFont="1" applyBorder="1" applyAlignment="1">
      <alignment horizontal="center" vertical="center" wrapText="1"/>
    </xf>
    <xf numFmtId="0" fontId="5" fillId="0" borderId="7" xfId="1" applyFont="1" applyBorder="1" applyAlignment="1">
      <alignment horizontal="center" vertical="center" wrapText="1"/>
    </xf>
    <xf numFmtId="0" fontId="5" fillId="0" borderId="9"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14" fillId="2" borderId="35" xfId="1" applyFont="1" applyFill="1" applyBorder="1" applyAlignment="1">
      <alignment horizontal="left" vertical="center"/>
    </xf>
    <xf numFmtId="0" fontId="14" fillId="2" borderId="35" xfId="1" applyFont="1" applyFill="1" applyBorder="1" applyAlignment="1">
      <alignment horizontal="center" vertical="center"/>
    </xf>
    <xf numFmtId="0" fontId="14" fillId="0" borderId="44" xfId="1" applyFont="1" applyBorder="1" applyAlignment="1">
      <alignment horizontal="center" vertical="center" wrapText="1"/>
    </xf>
    <xf numFmtId="0" fontId="14" fillId="0" borderId="16" xfId="1" applyFont="1" applyBorder="1" applyAlignment="1">
      <alignment horizontal="center" vertical="center"/>
    </xf>
    <xf numFmtId="0" fontId="14" fillId="0" borderId="45" xfId="1" applyFont="1" applyBorder="1" applyAlignment="1">
      <alignment horizontal="center" vertical="center"/>
    </xf>
    <xf numFmtId="0" fontId="5" fillId="0" borderId="56" xfId="1" applyFont="1" applyBorder="1" applyAlignment="1">
      <alignment horizontal="center" vertical="center"/>
    </xf>
    <xf numFmtId="0" fontId="14" fillId="2" borderId="109" xfId="1" applyFont="1" applyFill="1" applyBorder="1" applyAlignment="1">
      <alignment horizontal="left" vertical="top"/>
    </xf>
    <xf numFmtId="0" fontId="5" fillId="2" borderId="109" xfId="1" applyFont="1" applyFill="1" applyBorder="1" applyAlignment="1">
      <alignment horizontal="left" vertical="top"/>
    </xf>
    <xf numFmtId="0" fontId="5" fillId="2" borderId="56" xfId="1" applyFont="1" applyFill="1" applyBorder="1" applyAlignment="1">
      <alignment horizontal="left" vertical="top"/>
    </xf>
    <xf numFmtId="0" fontId="5" fillId="2" borderId="54" xfId="1" applyFont="1" applyFill="1" applyBorder="1" applyAlignment="1">
      <alignment horizontal="left" vertical="top"/>
    </xf>
    <xf numFmtId="0" fontId="5" fillId="0" borderId="83" xfId="1" applyFont="1" applyBorder="1" applyAlignment="1">
      <alignment horizontal="center" vertical="center" wrapText="1"/>
    </xf>
    <xf numFmtId="0" fontId="5" fillId="0" borderId="84" xfId="1" applyFont="1" applyBorder="1" applyAlignment="1">
      <alignment horizontal="center" vertical="center"/>
    </xf>
    <xf numFmtId="0" fontId="5" fillId="0" borderId="55" xfId="1" applyFont="1" applyBorder="1" applyAlignment="1">
      <alignment horizontal="center" vertical="center"/>
    </xf>
    <xf numFmtId="0" fontId="5" fillId="0" borderId="51" xfId="1" applyFont="1" applyBorder="1" applyAlignment="1">
      <alignment horizontal="center" vertical="center"/>
    </xf>
    <xf numFmtId="0" fontId="5" fillId="0" borderId="43" xfId="1" applyFont="1" applyBorder="1" applyAlignment="1">
      <alignment horizontal="center" vertical="center"/>
    </xf>
    <xf numFmtId="0" fontId="5" fillId="2" borderId="84" xfId="1" applyFont="1" applyFill="1" applyBorder="1" applyAlignment="1">
      <alignment vertical="center" wrapText="1"/>
    </xf>
    <xf numFmtId="0" fontId="5" fillId="2" borderId="85" xfId="1" applyFont="1" applyFill="1" applyBorder="1" applyAlignment="1">
      <alignment vertical="center" wrapText="1"/>
    </xf>
    <xf numFmtId="0" fontId="5" fillId="2" borderId="51" xfId="1" applyFont="1" applyFill="1" applyBorder="1" applyAlignment="1">
      <alignment vertical="center" wrapText="1"/>
    </xf>
    <xf numFmtId="0" fontId="5" fillId="2" borderId="71" xfId="1" applyFont="1" applyFill="1" applyBorder="1" applyAlignment="1">
      <alignment vertical="center" wrapText="1"/>
    </xf>
    <xf numFmtId="0" fontId="5" fillId="2" borderId="56" xfId="1" applyFont="1" applyFill="1" applyBorder="1" applyAlignment="1">
      <alignment vertical="center" wrapText="1"/>
    </xf>
    <xf numFmtId="0" fontId="5" fillId="2" borderId="54" xfId="1" applyFont="1" applyFill="1" applyBorder="1" applyAlignment="1">
      <alignment vertical="center" wrapText="1"/>
    </xf>
    <xf numFmtId="0" fontId="5" fillId="0" borderId="27" xfId="1" applyFont="1" applyBorder="1" applyAlignment="1">
      <alignment horizontal="center" vertical="center" wrapText="1"/>
    </xf>
    <xf numFmtId="0" fontId="5" fillId="0" borderId="28"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44" xfId="1" applyFont="1" applyBorder="1" applyAlignment="1">
      <alignment horizontal="center" vertical="center" shrinkToFit="1"/>
    </xf>
    <xf numFmtId="0" fontId="5" fillId="0" borderId="16" xfId="1" applyFont="1" applyBorder="1" applyAlignment="1">
      <alignment horizontal="center" vertical="center" shrinkToFit="1"/>
    </xf>
    <xf numFmtId="0" fontId="14" fillId="0" borderId="44" xfId="1" applyFont="1" applyFill="1" applyBorder="1" applyAlignment="1">
      <alignment horizontal="center" vertical="center" shrinkToFit="1"/>
    </xf>
    <xf numFmtId="0" fontId="14" fillId="0" borderId="16" xfId="1" applyFont="1" applyFill="1" applyBorder="1" applyAlignment="1">
      <alignment horizontal="center" vertical="center" shrinkToFit="1"/>
    </xf>
    <xf numFmtId="0" fontId="14" fillId="0" borderId="45" xfId="1" applyFont="1" applyFill="1" applyBorder="1" applyAlignment="1">
      <alignment horizontal="center" vertical="center" shrinkToFit="1"/>
    </xf>
    <xf numFmtId="0" fontId="14" fillId="2" borderId="45" xfId="1" applyFont="1" applyFill="1" applyBorder="1" applyAlignment="1">
      <alignment vertical="center" shrinkToFit="1"/>
    </xf>
    <xf numFmtId="0" fontId="5" fillId="2" borderId="44" xfId="1" applyFont="1" applyFill="1" applyBorder="1" applyAlignment="1">
      <alignment horizontal="center" vertical="center" shrinkToFit="1"/>
    </xf>
    <xf numFmtId="0" fontId="5" fillId="2" borderId="16" xfId="1" applyFont="1" applyFill="1" applyBorder="1" applyAlignment="1">
      <alignment horizontal="center" vertical="center" shrinkToFit="1"/>
    </xf>
    <xf numFmtId="0" fontId="5" fillId="2" borderId="17" xfId="1" applyFont="1" applyFill="1" applyBorder="1" applyAlignment="1">
      <alignment horizontal="center" vertical="center" shrinkToFit="1"/>
    </xf>
    <xf numFmtId="0" fontId="14" fillId="2" borderId="7" xfId="1" applyFont="1" applyFill="1" applyBorder="1" applyAlignment="1">
      <alignment horizontal="center" vertical="center"/>
    </xf>
    <xf numFmtId="0" fontId="15" fillId="0" borderId="44" xfId="1" applyFont="1" applyBorder="1" applyAlignment="1">
      <alignment horizontal="center" vertical="center" shrinkToFit="1"/>
    </xf>
    <xf numFmtId="0" fontId="15" fillId="0" borderId="16" xfId="1" applyFont="1" applyBorder="1" applyAlignment="1">
      <alignment horizontal="center" vertical="center" shrinkToFit="1"/>
    </xf>
    <xf numFmtId="0" fontId="15" fillId="0" borderId="45" xfId="1" applyFont="1" applyBorder="1" applyAlignment="1">
      <alignment horizontal="center" vertical="center" shrinkToFit="1"/>
    </xf>
    <xf numFmtId="49" fontId="5" fillId="2" borderId="44" xfId="1" applyNumberFormat="1" applyFont="1" applyFill="1" applyBorder="1" applyAlignment="1">
      <alignment horizontal="center" vertical="center" shrinkToFit="1"/>
    </xf>
    <xf numFmtId="49" fontId="5" fillId="2" borderId="16" xfId="1" applyNumberFormat="1" applyFont="1" applyFill="1" applyBorder="1" applyAlignment="1">
      <alignment horizontal="center" vertical="center" shrinkToFit="1"/>
    </xf>
    <xf numFmtId="49" fontId="5" fillId="2" borderId="45" xfId="1" applyNumberFormat="1" applyFont="1" applyFill="1" applyBorder="1" applyAlignment="1">
      <alignment horizontal="center" vertical="center" shrinkToFit="1"/>
    </xf>
    <xf numFmtId="49" fontId="5" fillId="2" borderId="17" xfId="1" applyNumberFormat="1" applyFont="1" applyFill="1" applyBorder="1" applyAlignment="1">
      <alignment horizontal="center" vertical="center" shrinkToFit="1"/>
    </xf>
    <xf numFmtId="0" fontId="2" fillId="0" borderId="0" xfId="1" applyFont="1" applyAlignment="1">
      <alignment horizontal="center" vertical="center"/>
    </xf>
    <xf numFmtId="0" fontId="5" fillId="0" borderId="84" xfId="1" applyFont="1" applyBorder="1" applyAlignment="1">
      <alignment horizontal="center" vertical="center" wrapText="1"/>
    </xf>
    <xf numFmtId="0" fontId="5" fillId="0" borderId="55" xfId="1" applyFont="1" applyBorder="1" applyAlignment="1">
      <alignment horizontal="center" vertical="center" wrapText="1"/>
    </xf>
    <xf numFmtId="0" fontId="5" fillId="0" borderId="43" xfId="1" applyFont="1" applyBorder="1" applyAlignment="1">
      <alignment horizontal="center" vertical="center" wrapText="1"/>
    </xf>
    <xf numFmtId="0" fontId="15" fillId="0" borderId="86" xfId="1" applyFont="1" applyBorder="1" applyAlignment="1">
      <alignment horizontal="center" vertical="center"/>
    </xf>
    <xf numFmtId="0" fontId="15" fillId="0" borderId="13" xfId="1" applyFont="1" applyBorder="1" applyAlignment="1">
      <alignment horizontal="center" vertical="center"/>
    </xf>
    <xf numFmtId="0" fontId="14" fillId="2" borderId="86" xfId="1" applyFont="1" applyFill="1" applyBorder="1" applyAlignment="1">
      <alignment vertical="center" shrinkToFit="1"/>
    </xf>
    <xf numFmtId="0" fontId="14" fillId="2" borderId="13" xfId="1" applyFont="1" applyFill="1" applyBorder="1" applyAlignment="1">
      <alignment vertical="center" shrinkToFit="1"/>
    </xf>
    <xf numFmtId="0" fontId="14" fillId="2" borderId="14" xfId="1" applyFont="1" applyFill="1" applyBorder="1" applyAlignment="1">
      <alignment vertical="center" shrinkToFit="1"/>
    </xf>
    <xf numFmtId="0" fontId="5" fillId="0" borderId="44" xfId="1" applyFont="1" applyBorder="1" applyAlignment="1">
      <alignment horizontal="center" vertical="center"/>
    </xf>
    <xf numFmtId="0" fontId="5" fillId="0" borderId="16" xfId="1" applyFont="1" applyBorder="1" applyAlignment="1">
      <alignment horizontal="center" vertical="center"/>
    </xf>
    <xf numFmtId="0" fontId="16" fillId="2" borderId="44" xfId="1" applyFont="1" applyFill="1" applyBorder="1" applyAlignment="1">
      <alignment vertical="center" shrinkToFit="1"/>
    </xf>
    <xf numFmtId="0" fontId="16" fillId="2" borderId="16" xfId="1" applyFont="1" applyFill="1" applyBorder="1" applyAlignment="1">
      <alignment vertical="center" shrinkToFit="1"/>
    </xf>
    <xf numFmtId="0" fontId="16" fillId="2" borderId="17" xfId="1" applyFont="1" applyFill="1" applyBorder="1" applyAlignment="1">
      <alignment vertical="center" shrinkToFit="1"/>
    </xf>
    <xf numFmtId="0" fontId="5" fillId="0" borderId="57" xfId="1" applyFont="1" applyBorder="1" applyAlignment="1">
      <alignment horizontal="center" vertical="center" wrapText="1"/>
    </xf>
    <xf numFmtId="0" fontId="5" fillId="0" borderId="35" xfId="1" applyFont="1" applyBorder="1" applyAlignment="1">
      <alignment horizontal="center" vertical="center" wrapText="1"/>
    </xf>
    <xf numFmtId="0" fontId="14" fillId="0" borderId="44" xfId="1" applyFont="1" applyFill="1" applyBorder="1" applyAlignment="1">
      <alignment horizontal="center" vertical="center"/>
    </xf>
    <xf numFmtId="0" fontId="14" fillId="0" borderId="16" xfId="1" applyFont="1" applyFill="1" applyBorder="1" applyAlignment="1">
      <alignment horizontal="center" vertical="center"/>
    </xf>
    <xf numFmtId="177" fontId="16" fillId="2" borderId="44" xfId="1" applyNumberFormat="1" applyFont="1" applyFill="1" applyBorder="1" applyAlignment="1">
      <alignment horizontal="center" vertical="center"/>
    </xf>
    <xf numFmtId="177" fontId="16" fillId="2" borderId="16" xfId="1" applyNumberFormat="1" applyFont="1" applyFill="1" applyBorder="1" applyAlignment="1">
      <alignment horizontal="center" vertical="center"/>
    </xf>
    <xf numFmtId="0" fontId="16" fillId="0" borderId="16" xfId="1" applyFont="1" applyFill="1" applyBorder="1" applyAlignment="1">
      <alignment horizontal="center" vertical="center"/>
    </xf>
    <xf numFmtId="0" fontId="14" fillId="2" borderId="44" xfId="1" applyFont="1" applyFill="1" applyBorder="1" applyAlignment="1">
      <alignment horizontal="center" vertical="center"/>
    </xf>
    <xf numFmtId="178" fontId="16" fillId="2" borderId="16" xfId="1" applyNumberFormat="1" applyFont="1" applyFill="1" applyBorder="1" applyAlignment="1">
      <alignment horizontal="center" vertical="center"/>
    </xf>
    <xf numFmtId="0" fontId="16" fillId="0" borderId="82" xfId="1" applyFont="1" applyFill="1" applyBorder="1" applyAlignment="1">
      <alignment horizontal="center" vertical="center"/>
    </xf>
    <xf numFmtId="0" fontId="16" fillId="0" borderId="93" xfId="1" applyFont="1" applyFill="1" applyBorder="1" applyAlignment="1">
      <alignment horizontal="center" vertical="center"/>
    </xf>
    <xf numFmtId="0" fontId="16" fillId="0" borderId="94" xfId="1" applyFont="1" applyFill="1" applyBorder="1" applyAlignment="1">
      <alignment horizontal="center" vertical="center"/>
    </xf>
    <xf numFmtId="0" fontId="5" fillId="2" borderId="16" xfId="1" applyFont="1" applyFill="1" applyBorder="1" applyAlignment="1">
      <alignment horizontal="center" vertical="center"/>
    </xf>
    <xf numFmtId="0" fontId="5" fillId="2" borderId="17" xfId="1" applyFont="1" applyFill="1" applyBorder="1" applyAlignment="1">
      <alignment horizontal="center" vertical="center"/>
    </xf>
    <xf numFmtId="0" fontId="6" fillId="0" borderId="25" xfId="0" applyFont="1" applyBorder="1" applyAlignment="1" applyProtection="1">
      <alignment horizontal="center" vertical="center"/>
    </xf>
    <xf numFmtId="0" fontId="6" fillId="0" borderId="110" xfId="0" applyFont="1" applyFill="1" applyBorder="1" applyAlignment="1" applyProtection="1">
      <alignment horizontal="left" vertical="center" shrinkToFit="1"/>
    </xf>
    <xf numFmtId="0" fontId="6" fillId="0" borderId="111" xfId="0" applyFont="1" applyFill="1" applyBorder="1" applyAlignment="1" applyProtection="1">
      <alignment horizontal="left" vertical="center" shrinkToFit="1"/>
    </xf>
    <xf numFmtId="0" fontId="6" fillId="0" borderId="112" xfId="0" applyFont="1" applyFill="1" applyBorder="1" applyAlignment="1" applyProtection="1">
      <alignment horizontal="left" vertical="center" shrinkToFit="1"/>
    </xf>
    <xf numFmtId="0" fontId="25" fillId="0" borderId="0" xfId="0" applyFont="1" applyAlignment="1" applyProtection="1">
      <alignment horizontal="center" vertical="center"/>
    </xf>
    <xf numFmtId="0" fontId="6" fillId="0" borderId="25" xfId="0" applyFont="1" applyFill="1" applyBorder="1" applyAlignment="1" applyProtection="1">
      <alignment horizontal="left" vertical="center" shrinkToFit="1"/>
    </xf>
    <xf numFmtId="0" fontId="6" fillId="0" borderId="110" xfId="0" applyFont="1" applyBorder="1" applyAlignment="1" applyProtection="1">
      <alignment horizontal="center" vertical="center"/>
    </xf>
    <xf numFmtId="0" fontId="6" fillId="0" borderId="111" xfId="0" applyFont="1" applyBorder="1" applyAlignment="1" applyProtection="1">
      <alignment horizontal="center" vertical="center"/>
    </xf>
    <xf numFmtId="0" fontId="6" fillId="0" borderId="112" xfId="0" applyFont="1" applyBorder="1" applyAlignment="1" applyProtection="1">
      <alignment horizontal="center" vertical="center"/>
    </xf>
    <xf numFmtId="0" fontId="23" fillId="0" borderId="0" xfId="0" applyFont="1" applyAlignment="1">
      <alignment horizontal="center" vertical="top"/>
    </xf>
    <xf numFmtId="0" fontId="6" fillId="0" borderId="132" xfId="0" applyFont="1" applyBorder="1" applyAlignment="1">
      <alignment horizontal="center" vertical="center"/>
    </xf>
    <xf numFmtId="0" fontId="6" fillId="0" borderId="88" xfId="0" applyFont="1" applyBorder="1" applyAlignment="1">
      <alignment horizontal="center" vertical="center"/>
    </xf>
    <xf numFmtId="0" fontId="6" fillId="0" borderId="89" xfId="0" applyFont="1" applyBorder="1" applyAlignment="1">
      <alignment horizontal="center" vertical="center"/>
    </xf>
    <xf numFmtId="0" fontId="26" fillId="0" borderId="135" xfId="0" applyFont="1" applyBorder="1" applyAlignment="1">
      <alignment horizontal="center" vertical="center"/>
    </xf>
    <xf numFmtId="0" fontId="26" fillId="0" borderId="136" xfId="0" applyFont="1" applyBorder="1" applyAlignment="1">
      <alignment horizontal="center" vertical="center"/>
    </xf>
    <xf numFmtId="0" fontId="26" fillId="0" borderId="137" xfId="0" applyFont="1" applyBorder="1" applyAlignment="1">
      <alignment horizontal="center" vertical="center"/>
    </xf>
    <xf numFmtId="0" fontId="13" fillId="0" borderId="134" xfId="0" applyFont="1" applyBorder="1" applyAlignment="1">
      <alignment horizontal="center" vertical="center"/>
    </xf>
    <xf numFmtId="0" fontId="13" fillId="0" borderId="31" xfId="0" applyFont="1" applyBorder="1" applyAlignment="1">
      <alignment horizontal="center" vertical="center"/>
    </xf>
    <xf numFmtId="0" fontId="13" fillId="0" borderId="128" xfId="0" applyFont="1" applyBorder="1" applyAlignment="1">
      <alignment horizontal="center" vertical="center"/>
    </xf>
    <xf numFmtId="0" fontId="23" fillId="0" borderId="0" xfId="0" applyFont="1" applyAlignment="1">
      <alignment vertical="top" wrapText="1"/>
    </xf>
    <xf numFmtId="0" fontId="23" fillId="5" borderId="118" xfId="0" applyFont="1" applyFill="1" applyBorder="1" applyAlignment="1">
      <alignment horizontal="center" vertical="center"/>
    </xf>
    <xf numFmtId="0" fontId="23" fillId="5" borderId="119" xfId="0" applyFont="1" applyFill="1" applyBorder="1" applyAlignment="1">
      <alignment horizontal="center" vertical="center"/>
    </xf>
    <xf numFmtId="0" fontId="23" fillId="5" borderId="120" xfId="0" applyFont="1" applyFill="1" applyBorder="1" applyAlignment="1">
      <alignment horizontal="center" vertical="center"/>
    </xf>
    <xf numFmtId="0" fontId="23" fillId="5" borderId="121" xfId="0" applyFont="1" applyFill="1" applyBorder="1" applyAlignment="1">
      <alignment horizontal="center" vertical="center"/>
    </xf>
    <xf numFmtId="177" fontId="13" fillId="5" borderId="123" xfId="0" applyNumberFormat="1" applyFont="1" applyFill="1" applyBorder="1" applyAlignment="1">
      <alignment horizontal="center" vertical="center"/>
    </xf>
    <xf numFmtId="178" fontId="13" fillId="5" borderId="123" xfId="0" applyNumberFormat="1" applyFont="1" applyFill="1" applyBorder="1" applyAlignment="1">
      <alignment horizontal="center" vertical="center"/>
    </xf>
    <xf numFmtId="0" fontId="13" fillId="6" borderId="123" xfId="0" applyFont="1" applyFill="1" applyBorder="1" applyAlignment="1">
      <alignment horizontal="left" vertical="center"/>
    </xf>
    <xf numFmtId="0" fontId="13" fillId="6" borderId="124" xfId="0" applyFont="1" applyFill="1" applyBorder="1" applyAlignment="1">
      <alignment horizontal="left" vertical="center"/>
    </xf>
    <xf numFmtId="0" fontId="6" fillId="5" borderId="129" xfId="0" applyFont="1" applyFill="1" applyBorder="1" applyAlignment="1">
      <alignment horizontal="center" vertical="center"/>
    </xf>
    <xf numFmtId="0" fontId="6" fillId="5" borderId="130" xfId="0" applyFont="1" applyFill="1" applyBorder="1" applyAlignment="1">
      <alignment horizontal="center" vertical="center"/>
    </xf>
    <xf numFmtId="0" fontId="6" fillId="5" borderId="131" xfId="0" applyFont="1" applyFill="1" applyBorder="1" applyAlignment="1">
      <alignment horizontal="center" vertical="center"/>
    </xf>
    <xf numFmtId="0" fontId="6" fillId="5" borderId="41" xfId="0" applyFont="1" applyFill="1" applyBorder="1" applyAlignment="1">
      <alignment horizontal="center" vertical="center"/>
    </xf>
    <xf numFmtId="0" fontId="6" fillId="5" borderId="7" xfId="0" applyFont="1" applyFill="1" applyBorder="1" applyAlignment="1">
      <alignment horizontal="center" vertical="center"/>
    </xf>
    <xf numFmtId="0" fontId="6" fillId="5" borderId="18" xfId="0" applyFont="1" applyFill="1" applyBorder="1" applyAlignment="1">
      <alignment horizontal="center" vertical="center"/>
    </xf>
    <xf numFmtId="0" fontId="13" fillId="5" borderId="41"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6" fillId="5" borderId="125" xfId="0" applyFont="1" applyFill="1" applyBorder="1" applyAlignment="1">
      <alignment horizontal="center" vertical="center"/>
    </xf>
    <xf numFmtId="0" fontId="6" fillId="5" borderId="126" xfId="0" applyFont="1" applyFill="1" applyBorder="1" applyAlignment="1">
      <alignment horizontal="center" vertical="center"/>
    </xf>
    <xf numFmtId="0" fontId="6" fillId="5" borderId="127" xfId="0" applyFont="1" applyFill="1" applyBorder="1" applyAlignment="1">
      <alignment horizontal="center" vertical="center"/>
    </xf>
    <xf numFmtId="0" fontId="6" fillId="5" borderId="30" xfId="0" applyFont="1" applyFill="1" applyBorder="1" applyAlignment="1">
      <alignment horizontal="center" vertical="center"/>
    </xf>
    <xf numFmtId="0" fontId="6" fillId="5" borderId="31" xfId="0" applyFont="1" applyFill="1" applyBorder="1" applyAlignment="1">
      <alignment horizontal="center" vertical="center"/>
    </xf>
    <xf numFmtId="0" fontId="6" fillId="5" borderId="128" xfId="0" applyFont="1" applyFill="1" applyBorder="1" applyAlignment="1">
      <alignment horizontal="center" vertical="center"/>
    </xf>
    <xf numFmtId="0" fontId="13" fillId="5" borderId="30" xfId="0" applyFont="1" applyFill="1" applyBorder="1" applyAlignment="1">
      <alignment horizontal="left" vertical="center"/>
    </xf>
    <xf numFmtId="0" fontId="13" fillId="5" borderId="31" xfId="0" applyFont="1" applyFill="1" applyBorder="1" applyAlignment="1">
      <alignment horizontal="left" vertical="center"/>
    </xf>
    <xf numFmtId="0" fontId="13" fillId="5" borderId="33" xfId="0" applyFont="1" applyFill="1" applyBorder="1" applyAlignment="1">
      <alignment horizontal="left" vertical="center"/>
    </xf>
    <xf numFmtId="0" fontId="23" fillId="0" borderId="138" xfId="0" applyFont="1" applyBorder="1" applyAlignment="1">
      <alignment horizontal="center" vertical="center"/>
    </xf>
    <xf numFmtId="0" fontId="23" fillId="0" borderId="136" xfId="0" applyFont="1" applyBorder="1" applyAlignment="1">
      <alignment horizontal="center" vertical="center"/>
    </xf>
    <xf numFmtId="0" fontId="23" fillId="0" borderId="137" xfId="0" applyFont="1" applyBorder="1" applyAlignment="1">
      <alignment horizontal="center" vertical="center"/>
    </xf>
    <xf numFmtId="0" fontId="13" fillId="0" borderId="39"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30" xfId="0" applyFont="1" applyBorder="1" applyAlignment="1">
      <alignment horizontal="center" vertical="center"/>
    </xf>
    <xf numFmtId="0" fontId="13" fillId="0" borderId="33" xfId="0" applyFont="1" applyBorder="1" applyAlignment="1">
      <alignment horizontal="center" vertical="center"/>
    </xf>
    <xf numFmtId="0" fontId="23" fillId="0" borderId="30" xfId="0" applyFont="1" applyBorder="1" applyAlignment="1">
      <alignment horizontal="center" vertical="center"/>
    </xf>
    <xf numFmtId="0" fontId="23" fillId="0" borderId="31" xfId="0" applyFont="1" applyBorder="1" applyAlignment="1">
      <alignment horizontal="center" vertical="center"/>
    </xf>
    <xf numFmtId="0" fontId="23" fillId="0" borderId="128" xfId="0" applyFont="1" applyBorder="1" applyAlignment="1">
      <alignment horizontal="center" vertical="center"/>
    </xf>
    <xf numFmtId="0" fontId="15" fillId="0" borderId="0" xfId="0" applyFont="1" applyFill="1" applyAlignment="1">
      <alignment horizontal="right" vertical="top" wrapText="1"/>
    </xf>
    <xf numFmtId="0" fontId="15" fillId="0" borderId="0" xfId="0" applyFont="1" applyFill="1" applyAlignment="1">
      <alignment vertical="top" wrapText="1"/>
    </xf>
    <xf numFmtId="0" fontId="15" fillId="0" borderId="0" xfId="0" applyFont="1" applyFill="1" applyBorder="1" applyAlignment="1">
      <alignment vertical="top" wrapText="1"/>
    </xf>
    <xf numFmtId="0" fontId="13" fillId="0" borderId="0" xfId="0" applyFont="1" applyAlignment="1">
      <alignment vertical="center" wrapText="1"/>
    </xf>
    <xf numFmtId="0" fontId="27" fillId="0" borderId="0" xfId="0" applyFont="1" applyAlignment="1">
      <alignment horizontal="center" vertical="center"/>
    </xf>
    <xf numFmtId="0" fontId="6" fillId="2" borderId="31" xfId="0" applyFont="1" applyFill="1" applyBorder="1" applyAlignment="1">
      <alignment horizontal="center" vertical="center"/>
    </xf>
    <xf numFmtId="0" fontId="6" fillId="2" borderId="31" xfId="0" applyFont="1" applyFill="1" applyBorder="1" applyAlignment="1">
      <alignment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2" borderId="107" xfId="0" applyFont="1" applyFill="1" applyBorder="1" applyAlignment="1">
      <alignment horizontal="center" vertical="center"/>
    </xf>
    <xf numFmtId="0" fontId="6" fillId="2" borderId="146" xfId="0" applyFont="1" applyFill="1" applyBorder="1" applyAlignment="1">
      <alignment horizontal="center" vertical="center"/>
    </xf>
    <xf numFmtId="0" fontId="6" fillId="0" borderId="133" xfId="0" applyFont="1" applyBorder="1" applyAlignment="1">
      <alignment horizontal="center" vertical="center" textRotation="255" shrinkToFit="1"/>
    </xf>
    <xf numFmtId="0" fontId="6" fillId="0" borderId="147" xfId="0" applyFont="1" applyBorder="1" applyAlignment="1">
      <alignment horizontal="center" vertical="center" textRotation="255" shrinkToFit="1"/>
    </xf>
    <xf numFmtId="0" fontId="6" fillId="0" borderId="106" xfId="0" applyFont="1" applyBorder="1" applyAlignment="1">
      <alignment horizontal="center" vertical="center" textRotation="255" shrinkToFit="1"/>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23" fillId="0" borderId="37" xfId="0" applyFont="1" applyBorder="1" applyAlignment="1">
      <alignment vertical="center" wrapText="1"/>
    </xf>
    <xf numFmtId="0" fontId="23" fillId="0" borderId="38" xfId="0" applyFont="1" applyBorder="1" applyAlignment="1">
      <alignment vertical="center" wrapText="1"/>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7" xfId="0" applyFont="1" applyFill="1" applyBorder="1" applyAlignment="1">
      <alignment horizontal="center" vertical="center"/>
    </xf>
    <xf numFmtId="0" fontId="6" fillId="0" borderId="0" xfId="0" applyFont="1" applyBorder="1" applyAlignment="1">
      <alignment horizontal="center" vertical="center" textRotation="255"/>
    </xf>
    <xf numFmtId="0" fontId="6" fillId="2" borderId="22" xfId="0" applyFont="1" applyFill="1" applyBorder="1" applyAlignment="1">
      <alignment horizontal="center" vertical="center"/>
    </xf>
    <xf numFmtId="0" fontId="6" fillId="2" borderId="139"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140"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145" xfId="0" applyFont="1" applyFill="1" applyBorder="1" applyAlignment="1">
      <alignment horizontal="center" vertical="center"/>
    </xf>
    <xf numFmtId="0" fontId="6" fillId="2" borderId="112" xfId="0" applyFont="1" applyFill="1" applyBorder="1" applyAlignment="1">
      <alignment horizontal="center" vertical="center" wrapText="1"/>
    </xf>
    <xf numFmtId="0" fontId="6" fillId="2" borderId="140"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Fill="1" applyBorder="1" applyAlignment="1">
      <alignment vertical="center" wrapText="1"/>
    </xf>
    <xf numFmtId="0" fontId="6" fillId="0" borderId="15" xfId="0" applyFont="1" applyFill="1" applyBorder="1" applyAlignment="1">
      <alignment vertical="center" wrapText="1"/>
    </xf>
    <xf numFmtId="0" fontId="13" fillId="0" borderId="2" xfId="0" applyFont="1" applyBorder="1" applyAlignment="1">
      <alignment horizontal="left" vertical="center" wrapText="1"/>
    </xf>
    <xf numFmtId="0" fontId="6" fillId="0" borderId="24" xfId="0" applyFont="1" applyBorder="1" applyAlignment="1">
      <alignment horizontal="center" vertical="center" textRotation="255"/>
    </xf>
    <xf numFmtId="0" fontId="13" fillId="0" borderId="30" xfId="0" applyFont="1" applyFill="1" applyBorder="1" applyAlignment="1">
      <alignment vertical="center" wrapText="1"/>
    </xf>
    <xf numFmtId="0" fontId="13" fillId="0" borderId="128" xfId="0" applyFont="1" applyFill="1" applyBorder="1" applyAlignment="1">
      <alignment vertical="center" wrapText="1"/>
    </xf>
    <xf numFmtId="0" fontId="13" fillId="0" borderId="110" xfId="0" applyFont="1" applyFill="1" applyBorder="1" applyAlignment="1">
      <alignment vertical="center" wrapText="1"/>
    </xf>
    <xf numFmtId="0" fontId="13" fillId="0" borderId="112" xfId="0" applyFont="1" applyFill="1" applyBorder="1" applyAlignment="1">
      <alignment vertical="center" wrapText="1"/>
    </xf>
    <xf numFmtId="38" fontId="6" fillId="2" borderId="110" xfId="6" applyFont="1" applyFill="1" applyBorder="1" applyAlignment="1">
      <alignment vertical="center"/>
    </xf>
    <xf numFmtId="38" fontId="6" fillId="2" borderId="112" xfId="6" applyFont="1" applyFill="1" applyBorder="1" applyAlignment="1">
      <alignment vertical="center"/>
    </xf>
    <xf numFmtId="38" fontId="6" fillId="0" borderId="110" xfId="6" applyFont="1" applyBorder="1" applyAlignment="1">
      <alignment vertical="center"/>
    </xf>
    <xf numFmtId="38" fontId="6" fillId="0" borderId="112" xfId="6" applyFont="1" applyBorder="1" applyAlignment="1">
      <alignment vertical="center"/>
    </xf>
    <xf numFmtId="0" fontId="6" fillId="2" borderId="148" xfId="0" applyFont="1" applyFill="1" applyBorder="1" applyAlignment="1">
      <alignment vertical="center" wrapText="1"/>
    </xf>
    <xf numFmtId="0" fontId="6" fillId="2" borderId="150" xfId="0" applyFont="1" applyFill="1" applyBorder="1" applyAlignment="1">
      <alignment vertical="center" wrapText="1"/>
    </xf>
    <xf numFmtId="0" fontId="6" fillId="2" borderId="155" xfId="0" applyFont="1" applyFill="1" applyBorder="1" applyAlignment="1">
      <alignment vertical="center" wrapText="1"/>
    </xf>
    <xf numFmtId="0" fontId="6" fillId="0" borderId="72" xfId="0" applyFont="1" applyBorder="1" applyAlignment="1">
      <alignment horizontal="center" vertical="center" wrapText="1"/>
    </xf>
    <xf numFmtId="0" fontId="6" fillId="0" borderId="77" xfId="0" applyFont="1" applyBorder="1" applyAlignment="1">
      <alignment horizontal="center" vertical="center"/>
    </xf>
    <xf numFmtId="0" fontId="6" fillId="0" borderId="152" xfId="0" applyFont="1" applyBorder="1" applyAlignment="1">
      <alignment horizontal="center" vertical="center"/>
    </xf>
    <xf numFmtId="38" fontId="6" fillId="0" borderId="30" xfId="6" applyFont="1" applyBorder="1" applyAlignment="1">
      <alignment vertical="center"/>
    </xf>
    <xf numFmtId="38" fontId="6" fillId="0" borderId="128" xfId="6" applyFont="1" applyBorder="1" applyAlignment="1">
      <alignment vertical="center"/>
    </xf>
    <xf numFmtId="38" fontId="6" fillId="2" borderId="25" xfId="6" applyFont="1" applyFill="1" applyBorder="1" applyAlignment="1">
      <alignment horizontal="center" vertical="center"/>
    </xf>
    <xf numFmtId="38" fontId="6" fillId="2" borderId="111" xfId="6" applyFont="1" applyFill="1" applyBorder="1" applyAlignment="1">
      <alignment horizontal="right" vertical="center"/>
    </xf>
    <xf numFmtId="38" fontId="6" fillId="2" borderId="112" xfId="6" applyFont="1" applyFill="1" applyBorder="1" applyAlignment="1">
      <alignment horizontal="right" vertical="center"/>
    </xf>
    <xf numFmtId="0" fontId="6" fillId="0" borderId="72" xfId="0" applyFont="1" applyBorder="1" applyAlignment="1">
      <alignment horizontal="center" vertical="center" textRotation="255"/>
    </xf>
    <xf numFmtId="0" fontId="6" fillId="0" borderId="77" xfId="0" applyFont="1" applyBorder="1" applyAlignment="1">
      <alignment horizontal="center" vertical="center" textRotation="255"/>
    </xf>
    <xf numFmtId="0" fontId="6" fillId="0" borderId="75" xfId="0" applyFont="1" applyBorder="1" applyAlignment="1">
      <alignment horizontal="center" vertical="center" textRotation="255"/>
    </xf>
    <xf numFmtId="0" fontId="6" fillId="0" borderId="72" xfId="0" applyFont="1" applyBorder="1" applyAlignment="1">
      <alignment horizontal="center" vertical="center" textRotation="255" wrapText="1"/>
    </xf>
    <xf numFmtId="0" fontId="6" fillId="0" borderId="77" xfId="0" applyFont="1" applyBorder="1" applyAlignment="1">
      <alignment horizontal="center" vertical="center" textRotation="255" wrapText="1"/>
    </xf>
    <xf numFmtId="0" fontId="6" fillId="0" borderId="75" xfId="0" applyFont="1" applyBorder="1" applyAlignment="1">
      <alignment horizontal="center" vertical="center" textRotation="255" wrapText="1"/>
    </xf>
    <xf numFmtId="0" fontId="6" fillId="0" borderId="117" xfId="0" applyFont="1" applyBorder="1" applyAlignment="1">
      <alignment horizontal="center" vertical="center" wrapText="1"/>
    </xf>
    <xf numFmtId="0" fontId="6" fillId="0" borderId="111" xfId="0" applyFont="1" applyBorder="1" applyAlignment="1">
      <alignment horizontal="center" vertical="center" wrapText="1"/>
    </xf>
    <xf numFmtId="0" fontId="6" fillId="0" borderId="112" xfId="0" applyFont="1" applyBorder="1" applyAlignment="1">
      <alignment horizontal="center" vertical="center" wrapText="1"/>
    </xf>
    <xf numFmtId="0" fontId="6" fillId="2" borderId="110" xfId="0" applyFont="1" applyFill="1" applyBorder="1" applyAlignment="1">
      <alignment horizontal="center" vertical="center"/>
    </xf>
    <xf numFmtId="0" fontId="6" fillId="2" borderId="112" xfId="0" applyFont="1" applyFill="1" applyBorder="1" applyAlignment="1">
      <alignment horizontal="center" vertical="center"/>
    </xf>
    <xf numFmtId="0" fontId="6" fillId="2" borderId="111" xfId="0" applyFont="1" applyFill="1" applyBorder="1" applyAlignment="1">
      <alignment horizontal="center" vertical="center"/>
    </xf>
    <xf numFmtId="0" fontId="6" fillId="2" borderId="141" xfId="0" applyFont="1" applyFill="1" applyBorder="1" applyAlignment="1">
      <alignment horizontal="center" vertical="center"/>
    </xf>
    <xf numFmtId="0" fontId="13" fillId="0" borderId="110" xfId="0" applyFont="1" applyBorder="1" applyAlignment="1">
      <alignment horizontal="left" vertical="center" wrapText="1"/>
    </xf>
    <xf numFmtId="0" fontId="13" fillId="0" borderId="112" xfId="0" applyFont="1" applyBorder="1" applyAlignment="1">
      <alignment horizontal="left" vertical="center" wrapText="1"/>
    </xf>
    <xf numFmtId="0" fontId="6" fillId="0" borderId="113" xfId="0" applyFont="1" applyBorder="1" applyAlignment="1">
      <alignment horizontal="center" vertical="center"/>
    </xf>
    <xf numFmtId="0" fontId="6" fillId="0" borderId="114" xfId="0" applyFont="1" applyBorder="1" applyAlignment="1">
      <alignment horizontal="center" vertical="center"/>
    </xf>
    <xf numFmtId="0" fontId="6" fillId="0" borderId="115" xfId="0" applyFont="1" applyBorder="1" applyAlignment="1">
      <alignment horizontal="center" vertical="center"/>
    </xf>
    <xf numFmtId="0" fontId="6" fillId="0" borderId="116" xfId="0" applyFont="1" applyBorder="1" applyAlignment="1">
      <alignment horizontal="center" vertical="center"/>
    </xf>
    <xf numFmtId="0" fontId="6" fillId="0" borderId="156" xfId="0" applyFont="1" applyBorder="1" applyAlignment="1">
      <alignment horizontal="center" vertical="center"/>
    </xf>
    <xf numFmtId="0" fontId="6" fillId="0" borderId="37" xfId="0" applyFont="1" applyBorder="1" applyAlignment="1">
      <alignment horizontal="center" vertical="center" textRotation="255"/>
    </xf>
    <xf numFmtId="0" fontId="6" fillId="0" borderId="25" xfId="0" applyFont="1" applyBorder="1" applyAlignment="1">
      <alignment horizontal="center" vertical="center" textRotation="255"/>
    </xf>
    <xf numFmtId="0" fontId="6" fillId="0" borderId="157" xfId="0" applyFont="1" applyBorder="1" applyAlignment="1">
      <alignment horizontal="left" vertical="center"/>
    </xf>
    <xf numFmtId="0" fontId="6" fillId="0" borderId="144" xfId="0" applyFont="1" applyBorder="1" applyAlignment="1">
      <alignment horizontal="left" vertical="center"/>
    </xf>
    <xf numFmtId="0" fontId="6" fillId="2" borderId="157" xfId="0" applyFont="1" applyFill="1" applyBorder="1" applyAlignment="1">
      <alignment horizontal="center" vertical="center"/>
    </xf>
    <xf numFmtId="0" fontId="6" fillId="2" borderId="143" xfId="0" applyFont="1" applyFill="1" applyBorder="1" applyAlignment="1">
      <alignment horizontal="center" vertical="center"/>
    </xf>
    <xf numFmtId="0" fontId="6" fillId="2" borderId="158" xfId="0" applyFont="1" applyFill="1" applyBorder="1" applyAlignment="1">
      <alignment horizontal="center" vertical="center"/>
    </xf>
    <xf numFmtId="0" fontId="6" fillId="2" borderId="122" xfId="0" applyFont="1" applyFill="1" applyBorder="1" applyAlignment="1">
      <alignment horizontal="center" vertical="center"/>
    </xf>
    <xf numFmtId="0" fontId="6" fillId="2" borderId="123" xfId="0" applyFont="1" applyFill="1" applyBorder="1" applyAlignment="1">
      <alignment horizontal="center" vertical="center"/>
    </xf>
    <xf numFmtId="0" fontId="6" fillId="2" borderId="124" xfId="0" applyFont="1" applyFill="1" applyBorder="1" applyAlignment="1">
      <alignment horizontal="center" vertical="center"/>
    </xf>
    <xf numFmtId="0" fontId="6" fillId="0" borderId="117" xfId="0" applyFont="1" applyBorder="1" applyAlignment="1">
      <alignment horizontal="center" vertical="center" shrinkToFit="1"/>
    </xf>
    <xf numFmtId="0" fontId="6" fillId="0" borderId="111" xfId="0" applyFont="1" applyBorder="1" applyAlignment="1">
      <alignment horizontal="center" vertical="center" shrinkToFit="1"/>
    </xf>
    <xf numFmtId="0" fontId="6" fillId="0" borderId="112" xfId="0" applyFont="1" applyBorder="1" applyAlignment="1">
      <alignment horizontal="center" vertical="center" shrinkToFit="1"/>
    </xf>
    <xf numFmtId="0" fontId="6" fillId="0" borderId="142" xfId="0" applyFont="1" applyBorder="1" applyAlignment="1">
      <alignment horizontal="center" vertical="center" shrinkToFit="1"/>
    </xf>
    <xf numFmtId="0" fontId="6" fillId="0" borderId="143" xfId="0" applyFont="1" applyBorder="1" applyAlignment="1">
      <alignment horizontal="center" vertical="center" shrinkToFit="1"/>
    </xf>
    <xf numFmtId="0" fontId="6" fillId="0" borderId="144" xfId="0" applyFont="1" applyBorder="1" applyAlignment="1">
      <alignment horizontal="center" vertical="center" shrinkToFit="1"/>
    </xf>
    <xf numFmtId="0" fontId="6" fillId="2" borderId="38" xfId="0" applyNumberFormat="1" applyFont="1" applyFill="1" applyBorder="1" applyAlignment="1">
      <alignment vertical="center"/>
    </xf>
    <xf numFmtId="0" fontId="6" fillId="2" borderId="157" xfId="0" applyNumberFormat="1" applyFont="1" applyFill="1" applyBorder="1" applyAlignment="1">
      <alignment vertical="center"/>
    </xf>
    <xf numFmtId="0" fontId="6" fillId="2" borderId="25" xfId="0" applyFont="1" applyFill="1" applyBorder="1" applyAlignment="1">
      <alignment vertical="top"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12" xfId="0" applyFont="1" applyBorder="1" applyAlignment="1">
      <alignment horizontal="center" vertical="center"/>
    </xf>
    <xf numFmtId="0" fontId="6" fillId="0" borderId="134" xfId="0" applyFont="1" applyBorder="1" applyAlignment="1">
      <alignment horizontal="center" vertical="center"/>
    </xf>
    <xf numFmtId="0" fontId="6" fillId="0" borderId="31" xfId="0" applyFont="1" applyBorder="1" applyAlignment="1">
      <alignment horizontal="center" vertical="center"/>
    </xf>
    <xf numFmtId="0" fontId="6" fillId="0" borderId="128" xfId="0" applyFont="1" applyBorder="1" applyAlignment="1">
      <alignment horizontal="center" vertical="center"/>
    </xf>
    <xf numFmtId="0" fontId="6" fillId="2" borderId="38" xfId="0" applyFont="1" applyFill="1" applyBorder="1" applyAlignment="1">
      <alignment vertical="center"/>
    </xf>
    <xf numFmtId="0" fontId="6" fillId="2" borderId="157" xfId="0" applyFont="1" applyFill="1" applyBorder="1" applyAlignment="1">
      <alignment vertical="center"/>
    </xf>
    <xf numFmtId="0" fontId="6" fillId="0" borderId="38" xfId="0" applyFont="1" applyBorder="1" applyAlignment="1">
      <alignment vertical="center"/>
    </xf>
    <xf numFmtId="0" fontId="6" fillId="0" borderId="157" xfId="0" applyFont="1" applyBorder="1" applyAlignment="1">
      <alignment vertical="center"/>
    </xf>
    <xf numFmtId="0" fontId="6" fillId="2" borderId="25" xfId="0" applyNumberFormat="1" applyFont="1" applyFill="1" applyBorder="1" applyAlignment="1">
      <alignment vertical="center"/>
    </xf>
    <xf numFmtId="0" fontId="6" fillId="2" borderId="110" xfId="0" applyNumberFormat="1" applyFont="1" applyFill="1" applyBorder="1" applyAlignment="1">
      <alignment vertical="center"/>
    </xf>
    <xf numFmtId="0" fontId="6" fillId="2" borderId="25" xfId="0" applyFont="1" applyFill="1" applyBorder="1" applyAlignment="1">
      <alignment vertical="center"/>
    </xf>
    <xf numFmtId="0" fontId="6" fillId="2" borderId="110" xfId="0" applyFont="1" applyFill="1" applyBorder="1" applyAlignment="1">
      <alignment vertical="center"/>
    </xf>
    <xf numFmtId="0" fontId="6" fillId="0" borderId="25" xfId="0" applyFont="1" applyBorder="1" applyAlignment="1">
      <alignment vertical="center"/>
    </xf>
    <xf numFmtId="0" fontId="6" fillId="0" borderId="110" xfId="0" applyFont="1" applyBorder="1" applyAlignment="1">
      <alignment vertical="center"/>
    </xf>
    <xf numFmtId="0" fontId="6" fillId="0" borderId="159" xfId="0" applyFont="1" applyBorder="1" applyAlignment="1">
      <alignment horizontal="center" vertical="center"/>
    </xf>
    <xf numFmtId="0" fontId="6" fillId="0" borderId="160" xfId="0" applyFont="1" applyBorder="1" applyAlignment="1">
      <alignment horizontal="center" vertical="center"/>
    </xf>
    <xf numFmtId="0" fontId="6" fillId="0" borderId="161" xfId="0" applyFont="1" applyBorder="1" applyAlignment="1">
      <alignment horizontal="center" vertical="center"/>
    </xf>
    <xf numFmtId="0" fontId="6" fillId="0" borderId="139" xfId="0" applyFont="1" applyBorder="1" applyAlignment="1">
      <alignment horizontal="center" vertical="center"/>
    </xf>
    <xf numFmtId="0" fontId="6" fillId="0" borderId="140" xfId="0" applyFont="1" applyBorder="1" applyAlignment="1">
      <alignment horizontal="center" vertical="center"/>
    </xf>
    <xf numFmtId="0" fontId="32" fillId="0" borderId="0" xfId="0" applyFont="1" applyFill="1" applyBorder="1" applyAlignment="1">
      <alignment horizontal="right" vertical="center"/>
    </xf>
    <xf numFmtId="0" fontId="6" fillId="2" borderId="166" xfId="0" applyFont="1" applyFill="1" applyBorder="1" applyAlignment="1">
      <alignment horizontal="left" vertical="center"/>
    </xf>
    <xf numFmtId="0" fontId="6" fillId="2" borderId="74" xfId="0" applyFont="1" applyFill="1" applyBorder="1" applyAlignment="1">
      <alignment horizontal="left" vertical="center"/>
    </xf>
    <xf numFmtId="0" fontId="6" fillId="2" borderId="173"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74" xfId="0" applyFont="1" applyFill="1" applyBorder="1" applyAlignment="1">
      <alignment horizontal="center" vertical="center"/>
    </xf>
    <xf numFmtId="0" fontId="6" fillId="2" borderId="167" xfId="0" applyFont="1" applyFill="1" applyBorder="1" applyAlignment="1">
      <alignment horizontal="center" vertical="center"/>
    </xf>
    <xf numFmtId="0" fontId="6" fillId="2" borderId="106" xfId="0" applyFont="1" applyFill="1" applyBorder="1" applyAlignment="1">
      <alignment horizontal="left" vertical="center"/>
    </xf>
    <xf numFmtId="0" fontId="6" fillId="2" borderId="107" xfId="0" applyFont="1" applyFill="1" applyBorder="1" applyAlignment="1">
      <alignment horizontal="left" vertical="center"/>
    </xf>
    <xf numFmtId="0" fontId="6" fillId="2" borderId="168" xfId="0" applyFont="1" applyFill="1" applyBorder="1" applyAlignment="1">
      <alignment horizontal="left" vertical="center"/>
    </xf>
    <xf numFmtId="0" fontId="6" fillId="2" borderId="169" xfId="0" applyFont="1" applyFill="1" applyBorder="1" applyAlignment="1">
      <alignment horizontal="left" vertical="center"/>
    </xf>
    <xf numFmtId="0" fontId="6" fillId="2" borderId="170" xfId="0" applyFont="1" applyFill="1" applyBorder="1" applyAlignment="1">
      <alignment horizontal="center" vertical="center"/>
    </xf>
    <xf numFmtId="0" fontId="6" fillId="2" borderId="171" xfId="0" applyFont="1" applyFill="1" applyBorder="1" applyAlignment="1">
      <alignment horizontal="center" vertical="center"/>
    </xf>
    <xf numFmtId="0" fontId="6" fillId="2" borderId="172" xfId="0" applyFont="1" applyFill="1" applyBorder="1" applyAlignment="1">
      <alignment horizontal="center" vertical="center"/>
    </xf>
    <xf numFmtId="0" fontId="6" fillId="2" borderId="166" xfId="0" applyFont="1" applyFill="1" applyBorder="1" applyAlignment="1">
      <alignment vertical="center"/>
    </xf>
    <xf numFmtId="0" fontId="6" fillId="2" borderId="74" xfId="0" applyFont="1" applyFill="1" applyBorder="1" applyAlignment="1">
      <alignment vertical="center"/>
    </xf>
    <xf numFmtId="0" fontId="6" fillId="2" borderId="167" xfId="0" applyFont="1" applyFill="1" applyBorder="1" applyAlignment="1">
      <alignment vertical="center"/>
    </xf>
    <xf numFmtId="0" fontId="6" fillId="2" borderId="106" xfId="0" applyFont="1" applyFill="1" applyBorder="1" applyAlignment="1">
      <alignment vertical="center"/>
    </xf>
    <xf numFmtId="0" fontId="6" fillId="2" borderId="107" xfId="0" applyFont="1" applyFill="1" applyBorder="1" applyAlignment="1">
      <alignment vertical="center"/>
    </xf>
    <xf numFmtId="0" fontId="6" fillId="2" borderId="146" xfId="0" applyFont="1" applyFill="1" applyBorder="1" applyAlignment="1">
      <alignment vertical="center"/>
    </xf>
    <xf numFmtId="0" fontId="6" fillId="2" borderId="162" xfId="0" applyFont="1" applyFill="1" applyBorder="1" applyAlignment="1">
      <alignment vertical="center"/>
    </xf>
    <xf numFmtId="0" fontId="6" fillId="2" borderId="72" xfId="0" applyFont="1" applyFill="1" applyBorder="1" applyAlignment="1">
      <alignment vertical="center"/>
    </xf>
    <xf numFmtId="0" fontId="6" fillId="2" borderId="148" xfId="0" applyFont="1" applyFill="1" applyBorder="1" applyAlignment="1">
      <alignment vertical="center"/>
    </xf>
    <xf numFmtId="0" fontId="6" fillId="2" borderId="78" xfId="0" applyFont="1" applyFill="1" applyBorder="1" applyAlignment="1">
      <alignment vertical="center"/>
    </xf>
    <xf numFmtId="0" fontId="6" fillId="2" borderId="16" xfId="0" applyFont="1" applyFill="1" applyBorder="1" applyAlignment="1">
      <alignment vertical="center"/>
    </xf>
    <xf numFmtId="0" fontId="6" fillId="2" borderId="151" xfId="0" applyFont="1" applyFill="1" applyBorder="1" applyAlignment="1">
      <alignment vertical="center"/>
    </xf>
    <xf numFmtId="0" fontId="6" fillId="2" borderId="173" xfId="0" applyFont="1" applyFill="1" applyBorder="1" applyAlignment="1">
      <alignment vertical="center"/>
    </xf>
    <xf numFmtId="0" fontId="6" fillId="2" borderId="17" xfId="0" applyFont="1" applyFill="1" applyBorder="1" applyAlignment="1">
      <alignment vertical="center"/>
    </xf>
    <xf numFmtId="0" fontId="6" fillId="0" borderId="24"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38" xfId="0" applyFont="1" applyBorder="1" applyAlignment="1">
      <alignment horizontal="center" vertical="center" shrinkToFit="1"/>
    </xf>
    <xf numFmtId="49" fontId="13" fillId="2" borderId="149" xfId="0" applyNumberFormat="1" applyFont="1" applyFill="1" applyBorder="1" applyAlignment="1">
      <alignment horizontal="center" vertical="center"/>
    </xf>
    <xf numFmtId="49" fontId="13" fillId="2" borderId="72" xfId="0" applyNumberFormat="1" applyFont="1" applyFill="1" applyBorder="1" applyAlignment="1">
      <alignment horizontal="center" vertical="center"/>
    </xf>
    <xf numFmtId="49" fontId="13" fillId="2" borderId="122" xfId="0" applyNumberFormat="1" applyFont="1" applyFill="1" applyBorder="1" applyAlignment="1">
      <alignment horizontal="center" vertical="center"/>
    </xf>
    <xf numFmtId="0" fontId="6" fillId="0" borderId="149" xfId="0" applyFont="1" applyBorder="1" applyAlignment="1">
      <alignment horizontal="center" vertical="center"/>
    </xf>
    <xf numFmtId="0" fontId="6" fillId="0" borderId="72" xfId="0" applyFont="1" applyBorder="1" applyAlignment="1">
      <alignment horizontal="center" vertical="center"/>
    </xf>
    <xf numFmtId="0" fontId="6" fillId="0" borderId="148" xfId="0" applyFont="1" applyBorder="1" applyAlignment="1">
      <alignment horizontal="center" vertical="center"/>
    </xf>
    <xf numFmtId="0" fontId="6" fillId="0" borderId="0" xfId="0" applyFont="1" applyFill="1" applyAlignment="1">
      <alignment horizontal="left"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25" fillId="2" borderId="22" xfId="0" applyFont="1" applyFill="1" applyBorder="1" applyAlignment="1">
      <alignment horizontal="left" vertical="center"/>
    </xf>
    <xf numFmtId="0" fontId="25" fillId="2" borderId="139" xfId="0" applyFont="1" applyFill="1" applyBorder="1" applyAlignment="1">
      <alignment horizontal="left" vertical="center"/>
    </xf>
    <xf numFmtId="0" fontId="23" fillId="0" borderId="162" xfId="0" applyFont="1" applyBorder="1" applyAlignment="1">
      <alignment horizontal="center" vertical="center" shrinkToFit="1"/>
    </xf>
    <xf numFmtId="0" fontId="23" fillId="0" borderId="72" xfId="0" applyFont="1" applyBorder="1" applyAlignment="1">
      <alignment horizontal="center" vertical="center" shrinkToFit="1"/>
    </xf>
    <xf numFmtId="0" fontId="23" fillId="2" borderId="72" xfId="0" applyFont="1" applyFill="1" applyBorder="1" applyAlignment="1">
      <alignment horizontal="center" vertical="center"/>
    </xf>
    <xf numFmtId="0" fontId="6" fillId="0" borderId="122" xfId="0" applyFont="1" applyBorder="1" applyAlignment="1">
      <alignment horizontal="center" vertical="center" shrinkToFit="1"/>
    </xf>
    <xf numFmtId="0" fontId="6" fillId="0" borderId="123" xfId="0" applyFont="1" applyBorder="1" applyAlignment="1">
      <alignment horizontal="center" vertical="center" shrinkToFit="1"/>
    </xf>
    <xf numFmtId="0" fontId="6" fillId="0" borderId="149"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128" xfId="0" applyFont="1" applyBorder="1" applyAlignment="1">
      <alignment horizontal="center" vertical="center" shrinkToFit="1"/>
    </xf>
    <xf numFmtId="0" fontId="6" fillId="2" borderId="163" xfId="0" applyFont="1" applyFill="1" applyBorder="1" applyAlignment="1">
      <alignment horizontal="center" vertical="center"/>
    </xf>
    <xf numFmtId="0" fontId="6" fillId="0" borderId="141" xfId="0" applyFont="1" applyBorder="1" applyAlignment="1">
      <alignment horizontal="center" vertical="center" shrinkToFit="1"/>
    </xf>
    <xf numFmtId="0" fontId="6" fillId="0" borderId="164" xfId="0" applyFont="1" applyBorder="1" applyAlignment="1">
      <alignment horizontal="center" vertical="center" shrinkToFit="1"/>
    </xf>
    <xf numFmtId="0" fontId="6" fillId="0" borderId="165" xfId="0" applyFont="1" applyBorder="1" applyAlignment="1">
      <alignment horizontal="center" vertical="center" shrinkToFit="1"/>
    </xf>
    <xf numFmtId="0" fontId="25" fillId="2" borderId="165"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31" xfId="0" applyFont="1" applyFill="1" applyBorder="1" applyAlignment="1">
      <alignment horizontal="center" vertical="center"/>
    </xf>
    <xf numFmtId="0" fontId="46" fillId="0" borderId="25" xfId="0" applyFont="1" applyFill="1" applyBorder="1" applyAlignment="1">
      <alignment horizontal="center" vertical="center"/>
    </xf>
    <xf numFmtId="179" fontId="46" fillId="0" borderId="25" xfId="0" applyNumberFormat="1" applyFont="1" applyFill="1" applyBorder="1" applyAlignment="1">
      <alignment horizontal="center" vertical="center"/>
    </xf>
    <xf numFmtId="183" fontId="46" fillId="6" borderId="25" xfId="0" applyNumberFormat="1" applyFont="1" applyFill="1" applyBorder="1" applyAlignment="1">
      <alignment horizontal="center" vertical="center"/>
    </xf>
    <xf numFmtId="0" fontId="46" fillId="6" borderId="25" xfId="0" applyFont="1" applyFill="1" applyBorder="1" applyAlignment="1">
      <alignment horizontal="center" vertical="center"/>
    </xf>
    <xf numFmtId="179" fontId="46" fillId="6" borderId="25" xfId="0" applyNumberFormat="1" applyFont="1" applyFill="1" applyBorder="1" applyAlignment="1">
      <alignment horizontal="center" vertical="center"/>
    </xf>
    <xf numFmtId="182" fontId="46" fillId="0" borderId="25" xfId="0" applyNumberFormat="1" applyFont="1" applyFill="1" applyBorder="1" applyAlignment="1">
      <alignment horizontal="center" vertical="center"/>
    </xf>
    <xf numFmtId="0" fontId="46" fillId="11" borderId="110" xfId="0" applyFont="1" applyFill="1" applyBorder="1" applyAlignment="1" applyProtection="1">
      <alignment horizontal="center" vertical="center"/>
      <protection locked="0"/>
    </xf>
    <xf numFmtId="0" fontId="46" fillId="11" borderId="112" xfId="0" applyFont="1" applyFill="1" applyBorder="1" applyAlignment="1" applyProtection="1">
      <alignment horizontal="center" vertical="center"/>
      <protection locked="0"/>
    </xf>
    <xf numFmtId="0" fontId="46" fillId="6" borderId="110" xfId="0" applyFont="1" applyFill="1" applyBorder="1" applyAlignment="1" applyProtection="1">
      <alignment horizontal="center" vertical="center"/>
    </xf>
    <xf numFmtId="0" fontId="46" fillId="6" borderId="112" xfId="0" applyFont="1" applyFill="1" applyBorder="1" applyAlignment="1" applyProtection="1">
      <alignment horizontal="center" vertical="center"/>
    </xf>
    <xf numFmtId="182" fontId="46" fillId="0" borderId="25" xfId="0" applyNumberFormat="1" applyFont="1" applyFill="1" applyBorder="1" applyAlignment="1">
      <alignment horizontal="right" vertical="center"/>
    </xf>
    <xf numFmtId="182" fontId="46" fillId="0" borderId="25" xfId="7" applyNumberFormat="1" applyFont="1" applyFill="1" applyBorder="1" applyAlignment="1">
      <alignment horizontal="right" vertical="center"/>
    </xf>
    <xf numFmtId="182" fontId="46" fillId="0" borderId="110" xfId="0" applyNumberFormat="1" applyFont="1" applyFill="1" applyBorder="1" applyAlignment="1">
      <alignment horizontal="right" vertical="center"/>
    </xf>
    <xf numFmtId="182" fontId="46" fillId="0" borderId="112" xfId="0" applyNumberFormat="1" applyFont="1" applyFill="1" applyBorder="1" applyAlignment="1">
      <alignment horizontal="right" vertical="center"/>
    </xf>
    <xf numFmtId="182" fontId="46" fillId="0" borderId="110" xfId="0" applyNumberFormat="1" applyFont="1" applyFill="1" applyBorder="1" applyAlignment="1">
      <alignment horizontal="center" vertical="center"/>
    </xf>
    <xf numFmtId="182" fontId="46" fillId="0" borderId="112" xfId="0" applyNumberFormat="1" applyFont="1" applyFill="1" applyBorder="1" applyAlignment="1">
      <alignment horizontal="center" vertical="center"/>
    </xf>
    <xf numFmtId="182" fontId="46" fillId="11" borderId="25" xfId="0" applyNumberFormat="1" applyFont="1" applyFill="1" applyBorder="1" applyAlignment="1" applyProtection="1">
      <alignment horizontal="right" vertical="center"/>
      <protection locked="0"/>
    </xf>
    <xf numFmtId="182" fontId="46" fillId="11" borderId="25" xfId="7" applyNumberFormat="1" applyFont="1" applyFill="1" applyBorder="1" applyAlignment="1" applyProtection="1">
      <alignment horizontal="right" vertical="center"/>
      <protection locked="0"/>
    </xf>
    <xf numFmtId="182" fontId="46" fillId="11" borderId="110" xfId="0" applyNumberFormat="1" applyFont="1" applyFill="1" applyBorder="1" applyAlignment="1" applyProtection="1">
      <alignment horizontal="right" vertical="center"/>
      <protection locked="0"/>
    </xf>
    <xf numFmtId="182" fontId="46" fillId="11" borderId="112" xfId="0" applyNumberFormat="1" applyFont="1" applyFill="1" applyBorder="1" applyAlignment="1" applyProtection="1">
      <alignment horizontal="right" vertical="center"/>
      <protection locked="0"/>
    </xf>
    <xf numFmtId="183" fontId="46" fillId="0" borderId="25" xfId="0" applyNumberFormat="1" applyFont="1" applyFill="1" applyBorder="1" applyAlignment="1">
      <alignment horizontal="center" vertical="center"/>
    </xf>
    <xf numFmtId="0" fontId="46" fillId="0" borderId="25" xfId="0" applyNumberFormat="1" applyFont="1" applyFill="1" applyBorder="1" applyAlignment="1">
      <alignment horizontal="center" vertical="center"/>
    </xf>
    <xf numFmtId="0" fontId="47" fillId="0" borderId="0" xfId="0" applyFont="1" applyFill="1" applyBorder="1" applyAlignment="1">
      <alignment horizontal="center" vertical="center"/>
    </xf>
    <xf numFmtId="0" fontId="47" fillId="0" borderId="0" xfId="0" applyFont="1" applyFill="1" applyBorder="1" applyAlignment="1">
      <alignment horizontal="center" vertical="center" wrapText="1"/>
    </xf>
    <xf numFmtId="0" fontId="47" fillId="6" borderId="0" xfId="0" applyFont="1" applyFill="1" applyBorder="1" applyAlignment="1" applyProtection="1">
      <alignment horizontal="center" vertical="center" wrapText="1"/>
      <protection locked="0"/>
    </xf>
    <xf numFmtId="1" fontId="44" fillId="0" borderId="336" xfId="0" applyNumberFormat="1" applyFont="1" applyBorder="1" applyAlignment="1">
      <alignment horizontal="center" vertical="center" wrapText="1"/>
    </xf>
    <xf numFmtId="1" fontId="44" fillId="0" borderId="335" xfId="0" applyNumberFormat="1" applyFont="1" applyBorder="1" applyAlignment="1">
      <alignment horizontal="center" vertical="center" wrapText="1"/>
    </xf>
    <xf numFmtId="0" fontId="44" fillId="11" borderId="174" xfId="0" applyFont="1" applyFill="1" applyBorder="1" applyAlignment="1" applyProtection="1">
      <alignment horizontal="left" vertical="center" wrapText="1"/>
      <protection locked="0"/>
    </xf>
    <xf numFmtId="0" fontId="44" fillId="11" borderId="123" xfId="0" applyFont="1" applyFill="1" applyBorder="1" applyAlignment="1" applyProtection="1">
      <alignment horizontal="left" vertical="center" wrapText="1"/>
      <protection locked="0"/>
    </xf>
    <xf numFmtId="0" fontId="44" fillId="11" borderId="124" xfId="0" applyFont="1" applyFill="1" applyBorder="1" applyAlignment="1" applyProtection="1">
      <alignment horizontal="left" vertical="center" wrapText="1"/>
      <protection locked="0"/>
    </xf>
    <xf numFmtId="0" fontId="44" fillId="11" borderId="6" xfId="0" applyFont="1" applyFill="1" applyBorder="1" applyAlignment="1" applyProtection="1">
      <alignment horizontal="left" vertical="center" wrapText="1"/>
      <protection locked="0"/>
    </xf>
    <xf numFmtId="0" fontId="44" fillId="11" borderId="7" xfId="0" applyFont="1" applyFill="1" applyBorder="1" applyAlignment="1" applyProtection="1">
      <alignment horizontal="left" vertical="center" wrapText="1"/>
      <protection locked="0"/>
    </xf>
    <xf numFmtId="0" fontId="44" fillId="11" borderId="8" xfId="0" applyFont="1" applyFill="1" applyBorder="1" applyAlignment="1" applyProtection="1">
      <alignment horizontal="left" vertical="center" wrapText="1"/>
      <protection locked="0"/>
    </xf>
    <xf numFmtId="181" fontId="44" fillId="0" borderId="340" xfId="0" applyNumberFormat="1" applyFont="1" applyBorder="1" applyAlignment="1">
      <alignment horizontal="center" vertical="center" wrapText="1"/>
    </xf>
    <xf numFmtId="181" fontId="44" fillId="0" borderId="339" xfId="0" applyNumberFormat="1" applyFont="1" applyBorder="1" applyAlignment="1">
      <alignment horizontal="center" vertical="center" wrapText="1"/>
    </xf>
    <xf numFmtId="181" fontId="44" fillId="0" borderId="129" xfId="0" applyNumberFormat="1" applyFont="1" applyBorder="1" applyAlignment="1">
      <alignment horizontal="center" vertical="center" wrapText="1"/>
    </xf>
    <xf numFmtId="0" fontId="47" fillId="6" borderId="0" xfId="0" applyFont="1" applyFill="1" applyBorder="1" applyAlignment="1" applyProtection="1">
      <alignment horizontal="left" vertical="center" wrapText="1"/>
      <protection locked="0"/>
    </xf>
    <xf numFmtId="0" fontId="44" fillId="11" borderId="134" xfId="0" applyFont="1" applyFill="1" applyBorder="1" applyAlignment="1" applyProtection="1">
      <alignment horizontal="left" vertical="center" wrapText="1"/>
      <protection locked="0"/>
    </xf>
    <xf numFmtId="0" fontId="44" fillId="11" borderId="31" xfId="0" applyFont="1" applyFill="1" applyBorder="1" applyAlignment="1" applyProtection="1">
      <alignment horizontal="left" vertical="center" wrapText="1"/>
      <protection locked="0"/>
    </xf>
    <xf numFmtId="0" fontId="44" fillId="11" borderId="33" xfId="0" applyFont="1" applyFill="1" applyBorder="1" applyAlignment="1" applyProtection="1">
      <alignment horizontal="left" vertical="center" wrapText="1"/>
      <protection locked="0"/>
    </xf>
    <xf numFmtId="181" fontId="44" fillId="0" borderId="338" xfId="0" applyNumberFormat="1" applyFont="1" applyBorder="1" applyAlignment="1">
      <alignment horizontal="center" vertical="center" wrapText="1"/>
    </xf>
    <xf numFmtId="181" fontId="44" fillId="0" borderId="337" xfId="0" applyNumberFormat="1" applyFont="1" applyBorder="1" applyAlignment="1">
      <alignment horizontal="center" vertical="center" wrapText="1"/>
    </xf>
    <xf numFmtId="181" fontId="44" fillId="0" borderId="125" xfId="0" applyNumberFormat="1" applyFont="1" applyBorder="1" applyAlignment="1">
      <alignment horizontal="center" vertical="center" wrapText="1"/>
    </xf>
    <xf numFmtId="0" fontId="44" fillId="0" borderId="179" xfId="0" applyFont="1" applyBorder="1" applyAlignment="1">
      <alignment horizontal="center" vertical="center"/>
    </xf>
    <xf numFmtId="0" fontId="44" fillId="0" borderId="176" xfId="0" applyFont="1" applyBorder="1" applyAlignment="1">
      <alignment horizontal="center" vertical="center"/>
    </xf>
    <xf numFmtId="0" fontId="44" fillId="2" borderId="174" xfId="0" applyFont="1" applyFill="1" applyBorder="1" applyAlignment="1" applyProtection="1">
      <alignment horizontal="center" vertical="center" shrinkToFit="1"/>
      <protection locked="0"/>
    </xf>
    <xf numFmtId="0" fontId="44" fillId="2" borderId="149" xfId="0" applyFont="1" applyFill="1" applyBorder="1" applyAlignment="1" applyProtection="1">
      <alignment horizontal="center" vertical="center" shrinkToFit="1"/>
      <protection locked="0"/>
    </xf>
    <xf numFmtId="0" fontId="44" fillId="2" borderId="6" xfId="0" applyFont="1" applyFill="1" applyBorder="1" applyAlignment="1" applyProtection="1">
      <alignment horizontal="center" vertical="center" shrinkToFit="1"/>
      <protection locked="0"/>
    </xf>
    <xf numFmtId="0" fontId="44" fillId="2" borderId="18" xfId="0" applyFont="1" applyFill="1" applyBorder="1" applyAlignment="1" applyProtection="1">
      <alignment horizontal="center" vertical="center" shrinkToFit="1"/>
      <protection locked="0"/>
    </xf>
    <xf numFmtId="0" fontId="44" fillId="2" borderId="122" xfId="0" applyFont="1" applyFill="1" applyBorder="1" applyAlignment="1" applyProtection="1">
      <alignment horizontal="center" vertical="center" wrapText="1"/>
      <protection locked="0"/>
    </xf>
    <xf numFmtId="0" fontId="44" fillId="2" borderId="149" xfId="0" applyFont="1" applyFill="1" applyBorder="1" applyAlignment="1" applyProtection="1">
      <alignment horizontal="center" vertical="center" wrapText="1"/>
      <protection locked="0"/>
    </xf>
    <xf numFmtId="0" fontId="44" fillId="2" borderId="41" xfId="0" applyFont="1" applyFill="1" applyBorder="1" applyAlignment="1" applyProtection="1">
      <alignment horizontal="center" vertical="center" wrapText="1"/>
      <protection locked="0"/>
    </xf>
    <xf numFmtId="0" fontId="44" fillId="2" borderId="18" xfId="0" applyFont="1" applyFill="1" applyBorder="1" applyAlignment="1" applyProtection="1">
      <alignment horizontal="center" vertical="center" wrapText="1"/>
      <protection locked="0"/>
    </xf>
    <xf numFmtId="0" fontId="44" fillId="2" borderId="122" xfId="0" applyFont="1" applyFill="1" applyBorder="1" applyAlignment="1" applyProtection="1">
      <alignment horizontal="center" vertical="center" shrinkToFit="1"/>
      <protection locked="0"/>
    </xf>
    <xf numFmtId="0" fontId="44" fillId="2" borderId="123" xfId="0" applyFont="1" applyFill="1" applyBorder="1" applyAlignment="1" applyProtection="1">
      <alignment horizontal="center" vertical="center" shrinkToFit="1"/>
      <protection locked="0"/>
    </xf>
    <xf numFmtId="0" fontId="44" fillId="2" borderId="41" xfId="0" applyFont="1" applyFill="1" applyBorder="1" applyAlignment="1" applyProtection="1">
      <alignment horizontal="center" vertical="center" shrinkToFit="1"/>
      <protection locked="0"/>
    </xf>
    <xf numFmtId="0" fontId="44" fillId="2" borderId="7" xfId="0" applyFont="1" applyFill="1" applyBorder="1" applyAlignment="1" applyProtection="1">
      <alignment horizontal="center" vertical="center" shrinkToFit="1"/>
      <protection locked="0"/>
    </xf>
    <xf numFmtId="0" fontId="44" fillId="11" borderId="110" xfId="0" applyFont="1" applyFill="1" applyBorder="1" applyAlignment="1" applyProtection="1">
      <alignment horizontal="center" vertical="center" shrinkToFit="1"/>
      <protection locked="0"/>
    </xf>
    <xf numFmtId="0" fontId="44" fillId="11" borderId="111" xfId="0" applyFont="1" applyFill="1" applyBorder="1" applyAlignment="1" applyProtection="1">
      <alignment horizontal="center" vertical="center" shrinkToFit="1"/>
      <protection locked="0"/>
    </xf>
    <xf numFmtId="0" fontId="44" fillId="11" borderId="112" xfId="0" applyFont="1" applyFill="1" applyBorder="1" applyAlignment="1" applyProtection="1">
      <alignment horizontal="center" vertical="center" shrinkToFit="1"/>
      <protection locked="0"/>
    </xf>
    <xf numFmtId="0" fontId="44" fillId="11" borderId="157" xfId="0" applyFont="1" applyFill="1" applyBorder="1" applyAlignment="1" applyProtection="1">
      <alignment horizontal="center" vertical="center" shrinkToFit="1"/>
      <protection locked="0"/>
    </xf>
    <xf numFmtId="0" fontId="44" fillId="11" borderId="143" xfId="0" applyFont="1" applyFill="1" applyBorder="1" applyAlignment="1" applyProtection="1">
      <alignment horizontal="center" vertical="center" shrinkToFit="1"/>
      <protection locked="0"/>
    </xf>
    <xf numFmtId="0" fontId="44" fillId="11" borderId="144" xfId="0" applyFont="1" applyFill="1" applyBorder="1" applyAlignment="1" applyProtection="1">
      <alignment horizontal="center" vertical="center" shrinkToFit="1"/>
      <protection locked="0"/>
    </xf>
    <xf numFmtId="0" fontId="44" fillId="0" borderId="334" xfId="0" applyFont="1" applyBorder="1" applyAlignment="1">
      <alignment horizontal="center" vertical="center" wrapText="1"/>
    </xf>
    <xf numFmtId="0" fontId="44" fillId="0" borderId="335" xfId="0" applyFont="1" applyBorder="1" applyAlignment="1">
      <alignment horizontal="center" vertical="center" wrapText="1"/>
    </xf>
    <xf numFmtId="0" fontId="44" fillId="0" borderId="183" xfId="0" applyFont="1" applyBorder="1" applyAlignment="1">
      <alignment horizontal="center" vertical="center"/>
    </xf>
    <xf numFmtId="0" fontId="44" fillId="2" borderId="134" xfId="0" applyFont="1" applyFill="1" applyBorder="1" applyAlignment="1" applyProtection="1">
      <alignment horizontal="center" vertical="center" shrinkToFit="1"/>
      <protection locked="0"/>
    </xf>
    <xf numFmtId="0" fontId="44" fillId="2" borderId="128" xfId="0" applyFont="1" applyFill="1" applyBorder="1" applyAlignment="1" applyProtection="1">
      <alignment horizontal="center" vertical="center" shrinkToFit="1"/>
      <protection locked="0"/>
    </xf>
    <xf numFmtId="0" fontId="44" fillId="2" borderId="30" xfId="0" applyFont="1" applyFill="1" applyBorder="1" applyAlignment="1" applyProtection="1">
      <alignment horizontal="center" vertical="center" wrapText="1"/>
      <protection locked="0"/>
    </xf>
    <xf numFmtId="0" fontId="44" fillId="2" borderId="128" xfId="0" applyFont="1" applyFill="1" applyBorder="1" applyAlignment="1" applyProtection="1">
      <alignment horizontal="center" vertical="center" wrapText="1"/>
      <protection locked="0"/>
    </xf>
    <xf numFmtId="0" fontId="44" fillId="2" borderId="30" xfId="0" applyFont="1" applyFill="1" applyBorder="1" applyAlignment="1" applyProtection="1">
      <alignment horizontal="center" vertical="center" shrinkToFit="1"/>
      <protection locked="0"/>
    </xf>
    <xf numFmtId="0" fontId="44" fillId="2" borderId="31" xfId="0" applyFont="1" applyFill="1" applyBorder="1" applyAlignment="1" applyProtection="1">
      <alignment horizontal="center" vertical="center" shrinkToFit="1"/>
      <protection locked="0"/>
    </xf>
    <xf numFmtId="0" fontId="44" fillId="11" borderId="4" xfId="0" applyFont="1" applyFill="1" applyBorder="1" applyAlignment="1" applyProtection="1">
      <alignment horizontal="left" vertical="center" wrapText="1"/>
      <protection locked="0"/>
    </xf>
    <xf numFmtId="0" fontId="44" fillId="11" borderId="0" xfId="0" applyFont="1" applyFill="1" applyBorder="1" applyAlignment="1" applyProtection="1">
      <alignment horizontal="left" vertical="center" wrapText="1"/>
      <protection locked="0"/>
    </xf>
    <xf numFmtId="0" fontId="44" fillId="11" borderId="5" xfId="0" applyFont="1" applyFill="1" applyBorder="1" applyAlignment="1" applyProtection="1">
      <alignment horizontal="left" vertical="center" wrapText="1"/>
      <protection locked="0"/>
    </xf>
    <xf numFmtId="181" fontId="44" fillId="0" borderId="331" xfId="0" applyNumberFormat="1" applyFont="1" applyBorder="1" applyAlignment="1">
      <alignment horizontal="center" vertical="center" wrapText="1"/>
    </xf>
    <xf numFmtId="181" fontId="44" fillId="0" borderId="330" xfId="0" applyNumberFormat="1" applyFont="1" applyBorder="1" applyAlignment="1">
      <alignment horizontal="center" vertical="center" wrapText="1"/>
    </xf>
    <xf numFmtId="181" fontId="44" fillId="0" borderId="332" xfId="0" applyNumberFormat="1" applyFont="1" applyBorder="1" applyAlignment="1">
      <alignment horizontal="center" vertical="center" wrapText="1"/>
    </xf>
    <xf numFmtId="0" fontId="44" fillId="2" borderId="4" xfId="0" applyFont="1" applyFill="1" applyBorder="1" applyAlignment="1" applyProtection="1">
      <alignment horizontal="center" vertical="center" shrinkToFit="1"/>
      <protection locked="0"/>
    </xf>
    <xf numFmtId="0" fontId="44" fillId="2" borderId="15" xfId="0" applyFont="1" applyFill="1" applyBorder="1" applyAlignment="1" applyProtection="1">
      <alignment horizontal="center" vertical="center" shrinkToFit="1"/>
      <protection locked="0"/>
    </xf>
    <xf numFmtId="0" fontId="44" fillId="2" borderId="26" xfId="0" applyFont="1" applyFill="1" applyBorder="1" applyAlignment="1" applyProtection="1">
      <alignment horizontal="center" vertical="center" wrapText="1"/>
      <protection locked="0"/>
    </xf>
    <xf numFmtId="0" fontId="44" fillId="2" borderId="15" xfId="0" applyFont="1" applyFill="1" applyBorder="1" applyAlignment="1" applyProtection="1">
      <alignment horizontal="center" vertical="center" wrapText="1"/>
      <protection locked="0"/>
    </xf>
    <xf numFmtId="0" fontId="44" fillId="2" borderId="26" xfId="0" applyFont="1" applyFill="1" applyBorder="1" applyAlignment="1" applyProtection="1">
      <alignment horizontal="center" vertical="center" shrinkToFit="1"/>
      <protection locked="0"/>
    </xf>
    <xf numFmtId="0" fontId="44" fillId="2" borderId="0" xfId="0" applyFont="1" applyFill="1" applyBorder="1" applyAlignment="1" applyProtection="1">
      <alignment horizontal="center" vertical="center" shrinkToFit="1"/>
      <protection locked="0"/>
    </xf>
    <xf numFmtId="1" fontId="44" fillId="0" borderId="327" xfId="0" applyNumberFormat="1" applyFont="1" applyBorder="1" applyAlignment="1">
      <alignment horizontal="center" vertical="center" wrapText="1"/>
    </xf>
    <xf numFmtId="1" fontId="44" fillId="0" borderId="326" xfId="0" applyNumberFormat="1" applyFont="1" applyBorder="1" applyAlignment="1">
      <alignment horizontal="center" vertical="center" wrapText="1"/>
    </xf>
    <xf numFmtId="0" fontId="44" fillId="11" borderId="1" xfId="0" applyFont="1" applyFill="1" applyBorder="1" applyAlignment="1" applyProtection="1">
      <alignment horizontal="left" vertical="center" wrapText="1"/>
      <protection locked="0"/>
    </xf>
    <xf numFmtId="0" fontId="44" fillId="11" borderId="2" xfId="0" applyFont="1" applyFill="1" applyBorder="1" applyAlignment="1" applyProtection="1">
      <alignment horizontal="left" vertical="center" wrapText="1"/>
      <protection locked="0"/>
    </xf>
    <xf numFmtId="0" fontId="44" fillId="11" borderId="3" xfId="0" applyFont="1" applyFill="1" applyBorder="1" applyAlignment="1" applyProtection="1">
      <alignment horizontal="left" vertical="center" wrapText="1"/>
      <protection locked="0"/>
    </xf>
    <xf numFmtId="0" fontId="44" fillId="2" borderId="1" xfId="0" applyFont="1" applyFill="1" applyBorder="1" applyAlignment="1" applyProtection="1">
      <alignment horizontal="center" vertical="center" shrinkToFit="1"/>
      <protection locked="0"/>
    </xf>
    <xf numFmtId="0" fontId="44" fillId="2" borderId="12" xfId="0" applyFont="1" applyFill="1" applyBorder="1" applyAlignment="1" applyProtection="1">
      <alignment horizontal="center" vertical="center" shrinkToFit="1"/>
      <protection locked="0"/>
    </xf>
    <xf numFmtId="0" fontId="44" fillId="2" borderId="39" xfId="0" applyFont="1" applyFill="1" applyBorder="1" applyAlignment="1" applyProtection="1">
      <alignment horizontal="center" vertical="center" wrapText="1"/>
      <protection locked="0"/>
    </xf>
    <xf numFmtId="0" fontId="44" fillId="2" borderId="12" xfId="0" applyFont="1" applyFill="1" applyBorder="1" applyAlignment="1" applyProtection="1">
      <alignment horizontal="center" vertical="center" wrapText="1"/>
      <protection locked="0"/>
    </xf>
    <xf numFmtId="0" fontId="44" fillId="2" borderId="39" xfId="0" applyFont="1" applyFill="1" applyBorder="1" applyAlignment="1" applyProtection="1">
      <alignment horizontal="center" vertical="center" shrinkToFit="1"/>
      <protection locked="0"/>
    </xf>
    <xf numFmtId="0" fontId="44" fillId="2" borderId="2" xfId="0" applyFont="1" applyFill="1" applyBorder="1" applyAlignment="1" applyProtection="1">
      <alignment horizontal="center" vertical="center" shrinkToFit="1"/>
      <protection locked="0"/>
    </xf>
    <xf numFmtId="0" fontId="44" fillId="11" borderId="116" xfId="0" applyFont="1" applyFill="1" applyBorder="1" applyAlignment="1" applyProtection="1">
      <alignment horizontal="center" vertical="center" shrinkToFit="1"/>
      <protection locked="0"/>
    </xf>
    <xf numFmtId="0" fontId="44" fillId="11" borderId="114" xfId="0" applyFont="1" applyFill="1" applyBorder="1" applyAlignment="1" applyProtection="1">
      <alignment horizontal="center" vertical="center" shrinkToFit="1"/>
      <protection locked="0"/>
    </xf>
    <xf numFmtId="0" fontId="44" fillId="11" borderId="115" xfId="0" applyFont="1" applyFill="1" applyBorder="1" applyAlignment="1" applyProtection="1">
      <alignment horizontal="center" vertical="center" shrinkToFit="1"/>
      <protection locked="0"/>
    </xf>
    <xf numFmtId="0" fontId="44" fillId="0" borderId="325" xfId="0" applyFont="1" applyBorder="1" applyAlignment="1">
      <alignment horizontal="center" vertical="center" wrapText="1"/>
    </xf>
    <xf numFmtId="0" fontId="44" fillId="0" borderId="326" xfId="0" applyFont="1" applyBorder="1" applyAlignment="1">
      <alignment horizontal="center" vertical="center" wrapText="1"/>
    </xf>
    <xf numFmtId="0" fontId="44" fillId="0" borderId="2" xfId="0" quotePrefix="1" applyFont="1" applyBorder="1" applyAlignment="1">
      <alignment horizontal="center" vertical="center"/>
    </xf>
    <xf numFmtId="0" fontId="44" fillId="0" borderId="2" xfId="0" applyFont="1" applyBorder="1" applyAlignment="1">
      <alignment horizontal="center" vertical="center"/>
    </xf>
    <xf numFmtId="0" fontId="47" fillId="0" borderId="323" xfId="0" applyFont="1" applyFill="1" applyBorder="1" applyAlignment="1">
      <alignment horizontal="center" vertical="center" wrapText="1"/>
    </xf>
    <xf numFmtId="0" fontId="47" fillId="0" borderId="3" xfId="0" applyFont="1" applyFill="1" applyBorder="1" applyAlignment="1">
      <alignment horizontal="center" vertical="center" wrapText="1"/>
    </xf>
    <xf numFmtId="0" fontId="47" fillId="0" borderId="194" xfId="0" applyFont="1" applyFill="1" applyBorder="1" applyAlignment="1">
      <alignment horizontal="center" vertical="center" wrapText="1"/>
    </xf>
    <xf numFmtId="0" fontId="47" fillId="0" borderId="5" xfId="0" applyFont="1" applyFill="1" applyBorder="1" applyAlignment="1">
      <alignment horizontal="center" vertical="center" wrapText="1"/>
    </xf>
    <xf numFmtId="0" fontId="47" fillId="0" borderId="324" xfId="0" applyFont="1" applyFill="1" applyBorder="1" applyAlignment="1">
      <alignment horizontal="center" vertical="center" wrapText="1"/>
    </xf>
    <xf numFmtId="0" fontId="47" fillId="0" borderId="8" xfId="0" applyFont="1" applyFill="1" applyBorder="1" applyAlignment="1">
      <alignment horizontal="center" vertical="center" wrapText="1"/>
    </xf>
    <xf numFmtId="0" fontId="47" fillId="0" borderId="1" xfId="0" applyFont="1" applyBorder="1" applyAlignment="1">
      <alignment horizontal="center" vertical="center" wrapText="1"/>
    </xf>
    <xf numFmtId="0" fontId="47" fillId="0" borderId="3" xfId="0" applyFont="1" applyBorder="1" applyAlignment="1">
      <alignment horizontal="center" vertical="center" wrapText="1"/>
    </xf>
    <xf numFmtId="0" fontId="47" fillId="0" borderId="4" xfId="0" applyFont="1" applyBorder="1" applyAlignment="1">
      <alignment horizontal="center" vertical="center" wrapText="1"/>
    </xf>
    <xf numFmtId="0" fontId="47" fillId="0" borderId="5" xfId="0" applyFont="1" applyBorder="1" applyAlignment="1">
      <alignment horizontal="center" vertical="center" wrapText="1"/>
    </xf>
    <xf numFmtId="0" fontId="47" fillId="0" borderId="6" xfId="0" applyFont="1" applyBorder="1" applyAlignment="1">
      <alignment horizontal="center" vertical="center" wrapText="1"/>
    </xf>
    <xf numFmtId="0" fontId="47" fillId="0" borderId="8" xfId="0" applyFont="1" applyBorder="1" applyAlignment="1">
      <alignment horizontal="center" vertical="center" wrapText="1"/>
    </xf>
    <xf numFmtId="0" fontId="44" fillId="0" borderId="1" xfId="0" applyFont="1" applyBorder="1" applyAlignment="1">
      <alignment horizontal="center" vertical="center" wrapText="1"/>
    </xf>
    <xf numFmtId="0" fontId="44" fillId="0" borderId="2" xfId="0" applyFont="1" applyBorder="1" applyAlignment="1">
      <alignment horizontal="center" vertical="center" wrapText="1"/>
    </xf>
    <xf numFmtId="0" fontId="44" fillId="0" borderId="3" xfId="0" applyFont="1" applyBorder="1" applyAlignment="1">
      <alignment horizontal="center" vertical="center" wrapText="1"/>
    </xf>
    <xf numFmtId="0" fontId="44" fillId="0" borderId="4"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5" xfId="0" applyFont="1" applyBorder="1" applyAlignment="1">
      <alignment horizontal="center" vertical="center" wrapText="1"/>
    </xf>
    <xf numFmtId="0" fontId="44" fillId="0" borderId="6" xfId="0" applyFont="1" applyBorder="1" applyAlignment="1">
      <alignment horizontal="center" vertical="center" wrapText="1"/>
    </xf>
    <xf numFmtId="0" fontId="44" fillId="0" borderId="7" xfId="0" applyFont="1" applyBorder="1" applyAlignment="1">
      <alignment horizontal="center" vertical="center" wrapText="1"/>
    </xf>
    <xf numFmtId="0" fontId="44" fillId="0" borderId="8" xfId="0" applyFont="1" applyBorder="1" applyAlignment="1">
      <alignment horizontal="center" vertical="center" wrapText="1"/>
    </xf>
    <xf numFmtId="0" fontId="44" fillId="0" borderId="111" xfId="0" applyFont="1" applyFill="1" applyBorder="1" applyAlignment="1">
      <alignment horizontal="center" vertical="center"/>
    </xf>
    <xf numFmtId="0" fontId="44" fillId="0" borderId="141" xfId="0" applyFont="1" applyFill="1" applyBorder="1" applyAlignment="1">
      <alignment horizontal="center" vertical="center"/>
    </xf>
    <xf numFmtId="0" fontId="44" fillId="0" borderId="117" xfId="0" applyFont="1" applyFill="1" applyBorder="1" applyAlignment="1">
      <alignment horizontal="center" vertical="center"/>
    </xf>
    <xf numFmtId="0" fontId="44" fillId="2" borderId="110" xfId="0" applyFont="1" applyFill="1" applyBorder="1" applyAlignment="1" applyProtection="1">
      <alignment horizontal="center" vertical="center"/>
      <protection locked="0"/>
    </xf>
    <xf numFmtId="0" fontId="44" fillId="10" borderId="111" xfId="0" applyFont="1" applyFill="1" applyBorder="1" applyAlignment="1" applyProtection="1">
      <alignment horizontal="center" vertical="center"/>
      <protection locked="0"/>
    </xf>
    <xf numFmtId="0" fontId="44" fillId="10" borderId="112" xfId="0" applyFont="1" applyFill="1" applyBorder="1" applyAlignment="1" applyProtection="1">
      <alignment horizontal="center" vertical="center"/>
      <protection locked="0"/>
    </xf>
    <xf numFmtId="0" fontId="44" fillId="11" borderId="110" xfId="0" applyFont="1" applyFill="1" applyBorder="1" applyAlignment="1" applyProtection="1">
      <alignment horizontal="center" vertical="center"/>
      <protection locked="0"/>
    </xf>
    <xf numFmtId="0" fontId="44" fillId="11" borderId="112" xfId="0" applyFont="1" applyFill="1" applyBorder="1" applyAlignment="1" applyProtection="1">
      <alignment horizontal="center" vertical="center"/>
      <protection locked="0"/>
    </xf>
    <xf numFmtId="0" fontId="44" fillId="6" borderId="110" xfId="0" applyFont="1" applyFill="1" applyBorder="1" applyAlignment="1" applyProtection="1">
      <alignment horizontal="center" vertical="center"/>
    </xf>
    <xf numFmtId="0" fontId="44" fillId="6" borderId="112" xfId="0" applyFont="1" applyFill="1" applyBorder="1" applyAlignment="1" applyProtection="1">
      <alignment horizontal="center" vertical="center"/>
    </xf>
    <xf numFmtId="0" fontId="44" fillId="0" borderId="322" xfId="0" applyFont="1" applyBorder="1" applyAlignment="1">
      <alignment horizontal="center" vertical="center"/>
    </xf>
    <xf numFmtId="0" fontId="44" fillId="0" borderId="180" xfId="0" applyFont="1" applyBorder="1" applyAlignment="1">
      <alignment horizontal="center" vertical="center"/>
    </xf>
    <xf numFmtId="0" fontId="44" fillId="0" borderId="181" xfId="0" applyFont="1" applyBorder="1" applyAlignment="1">
      <alignment horizontal="center" vertical="center"/>
    </xf>
    <xf numFmtId="0" fontId="44" fillId="0" borderId="12"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18" xfId="0" applyFont="1" applyBorder="1" applyAlignment="1">
      <alignment horizontal="center" vertical="center" wrapText="1"/>
    </xf>
    <xf numFmtId="0" fontId="46" fillId="0" borderId="39"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26"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41" xfId="0" applyFont="1" applyBorder="1" applyAlignment="1">
      <alignment horizontal="center" vertical="center" wrapText="1"/>
    </xf>
    <xf numFmtId="0" fontId="46" fillId="0" borderId="18" xfId="0" applyFont="1" applyBorder="1" applyAlignment="1">
      <alignment horizontal="center" vertical="center" wrapText="1"/>
    </xf>
    <xf numFmtId="0" fontId="44" fillId="0" borderId="39" xfId="0" applyFont="1" applyBorder="1" applyAlignment="1">
      <alignment horizontal="center" vertical="center" wrapText="1"/>
    </xf>
    <xf numFmtId="0" fontId="44" fillId="0" borderId="26" xfId="0" applyFont="1" applyBorder="1" applyAlignment="1">
      <alignment horizontal="center" vertical="center" wrapText="1"/>
    </xf>
    <xf numFmtId="0" fontId="44" fillId="0" borderId="41" xfId="0" applyFont="1" applyBorder="1" applyAlignment="1">
      <alignment horizontal="center" vertical="center" wrapText="1"/>
    </xf>
    <xf numFmtId="0" fontId="45" fillId="2" borderId="0" xfId="0" applyFont="1" applyFill="1" applyAlignment="1" applyProtection="1">
      <alignment horizontal="center" vertical="center" shrinkToFit="1"/>
      <protection locked="0"/>
    </xf>
    <xf numFmtId="0" fontId="45" fillId="10" borderId="0" xfId="0" applyFont="1" applyFill="1" applyAlignment="1" applyProtection="1">
      <alignment horizontal="center" vertical="center" shrinkToFit="1"/>
      <protection locked="0"/>
    </xf>
    <xf numFmtId="0" fontId="45" fillId="11" borderId="0" xfId="0" applyFont="1" applyFill="1" applyAlignment="1" applyProtection="1">
      <alignment horizontal="center" vertical="center"/>
      <protection locked="0"/>
    </xf>
    <xf numFmtId="0" fontId="45" fillId="0" borderId="0" xfId="0" applyFont="1" applyFill="1" applyAlignment="1">
      <alignment horizontal="center" vertical="center"/>
    </xf>
    <xf numFmtId="0" fontId="52" fillId="6" borderId="25" xfId="0" applyFont="1" applyFill="1" applyBorder="1" applyAlignment="1" applyProtection="1">
      <alignment horizontal="center" vertical="center"/>
    </xf>
    <xf numFmtId="0" fontId="52" fillId="6" borderId="0" xfId="0" applyFont="1" applyFill="1" applyAlignment="1" applyProtection="1">
      <alignment horizontal="left" vertical="center" wrapText="1"/>
    </xf>
    <xf numFmtId="0" fontId="12" fillId="0" borderId="0" xfId="0" applyFont="1" applyAlignment="1">
      <alignment horizontal="center" vertical="center" shrinkToFit="1"/>
    </xf>
    <xf numFmtId="0" fontId="23" fillId="0" borderId="0" xfId="0" applyFont="1" applyAlignment="1">
      <alignment horizontal="center" vertical="center" shrinkToFit="1"/>
    </xf>
    <xf numFmtId="0" fontId="23" fillId="0" borderId="149" xfId="0" applyFont="1" applyBorder="1" applyAlignment="1">
      <alignment horizontal="center" vertical="center" shrinkToFit="1"/>
    </xf>
    <xf numFmtId="0" fontId="23" fillId="0" borderId="128" xfId="0" applyFont="1" applyBorder="1" applyAlignment="1">
      <alignment horizontal="center" vertical="center" shrinkToFit="1"/>
    </xf>
    <xf numFmtId="180" fontId="23" fillId="0" borderId="122" xfId="0" applyNumberFormat="1" applyFont="1" applyBorder="1" applyAlignment="1">
      <alignment vertical="center" shrinkToFit="1"/>
    </xf>
    <xf numFmtId="180" fontId="23" fillId="0" borderId="123" xfId="0" applyNumberFormat="1" applyFont="1" applyBorder="1" applyAlignment="1">
      <alignment vertical="center" shrinkToFit="1"/>
    </xf>
    <xf numFmtId="180" fontId="23" fillId="0" borderId="30" xfId="0" applyNumberFormat="1" applyFont="1" applyBorder="1" applyAlignment="1">
      <alignment vertical="center" shrinkToFit="1"/>
    </xf>
    <xf numFmtId="180" fontId="23" fillId="0" borderId="31" xfId="0" applyNumberFormat="1" applyFont="1" applyBorder="1" applyAlignment="1">
      <alignment vertical="center" shrinkToFit="1"/>
    </xf>
    <xf numFmtId="0" fontId="38" fillId="8" borderId="0" xfId="0" quotePrefix="1" applyFont="1" applyFill="1" applyAlignment="1">
      <alignment horizontal="center" vertical="center" shrinkToFit="1"/>
    </xf>
    <xf numFmtId="0" fontId="38" fillId="8" borderId="0" xfId="0" applyFont="1" applyFill="1" applyAlignment="1">
      <alignment horizontal="left" vertical="center" wrapText="1" shrinkToFit="1"/>
    </xf>
    <xf numFmtId="0" fontId="34" fillId="0" borderId="0" xfId="0" applyFont="1" applyAlignment="1">
      <alignment horizontal="right" shrinkToFit="1"/>
    </xf>
    <xf numFmtId="0" fontId="26" fillId="0" borderId="0" xfId="0" applyFont="1" applyAlignment="1">
      <alignment horizontal="center" vertical="center" wrapText="1" shrinkToFit="1"/>
    </xf>
    <xf numFmtId="38" fontId="23" fillId="0" borderId="0" xfId="6" applyFont="1" applyAlignment="1">
      <alignment horizontal="center" vertical="center" shrinkToFit="1"/>
    </xf>
    <xf numFmtId="0" fontId="39" fillId="0" borderId="0" xfId="0" applyFont="1" applyAlignment="1">
      <alignment horizontal="center" vertical="center" wrapText="1" shrinkToFit="1"/>
    </xf>
    <xf numFmtId="0" fontId="26" fillId="0" borderId="0" xfId="0" applyFont="1" applyAlignment="1">
      <alignment horizontal="right" shrinkToFit="1"/>
    </xf>
    <xf numFmtId="0" fontId="23" fillId="0" borderId="236" xfId="0" applyFont="1" applyBorder="1" applyAlignment="1">
      <alignment horizontal="center" vertical="center" shrinkToFit="1"/>
    </xf>
    <xf numFmtId="0" fontId="23" fillId="0" borderId="237" xfId="0" applyFont="1" applyBorder="1" applyAlignment="1">
      <alignment horizontal="center" vertical="center" shrinkToFit="1"/>
    </xf>
    <xf numFmtId="0" fontId="23" fillId="0" borderId="238" xfId="0" applyFont="1" applyBorder="1" applyAlignment="1">
      <alignment horizontal="center" vertical="center" shrinkToFit="1"/>
    </xf>
    <xf numFmtId="0" fontId="23" fillId="0" borderId="239" xfId="0" applyFont="1" applyBorder="1" applyAlignment="1">
      <alignment horizontal="center" vertical="center" shrinkToFit="1"/>
    </xf>
    <xf numFmtId="0" fontId="23" fillId="0" borderId="240" xfId="0" applyFont="1" applyBorder="1" applyAlignment="1">
      <alignment horizontal="center" vertical="center" shrinkToFit="1"/>
    </xf>
    <xf numFmtId="0" fontId="23" fillId="0" borderId="241" xfId="0" applyFont="1" applyBorder="1" applyAlignment="1">
      <alignment horizontal="center" vertical="center" shrinkToFit="1"/>
    </xf>
    <xf numFmtId="0" fontId="23" fillId="0" borderId="242" xfId="0" applyFont="1" applyBorder="1" applyAlignment="1">
      <alignment horizontal="right" vertical="center" shrinkToFit="1"/>
    </xf>
    <xf numFmtId="0" fontId="23" fillId="0" borderId="237" xfId="0" applyFont="1" applyBorder="1" applyAlignment="1">
      <alignment horizontal="right" vertical="center" shrinkToFit="1"/>
    </xf>
    <xf numFmtId="0" fontId="23" fillId="0" borderId="243" xfId="0" applyFont="1" applyBorder="1" applyAlignment="1">
      <alignment horizontal="right" vertical="center" shrinkToFit="1"/>
    </xf>
    <xf numFmtId="0" fontId="23" fillId="0" borderId="44" xfId="0" applyFont="1" applyBorder="1" applyAlignment="1">
      <alignment horizontal="center" vertical="center" shrinkToFit="1"/>
    </xf>
    <xf numFmtId="0" fontId="23" fillId="0" borderId="16"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6" xfId="0" applyFont="1" applyBorder="1" applyAlignment="1">
      <alignment horizontal="center" vertical="center" shrinkToFit="1"/>
    </xf>
    <xf numFmtId="0" fontId="35" fillId="0" borderId="0" xfId="0" applyFont="1" applyAlignment="1">
      <alignment horizontal="center" vertical="center" wrapText="1" shrinkToFit="1"/>
    </xf>
    <xf numFmtId="0" fontId="36" fillId="0" borderId="0" xfId="0" applyFont="1" applyAlignment="1">
      <alignment horizontal="center" vertical="center" wrapText="1" shrinkToFit="1"/>
    </xf>
    <xf numFmtId="0" fontId="26" fillId="0" borderId="0" xfId="0" applyFont="1" applyAlignment="1">
      <alignment horizontal="center" vertical="center" shrinkToFit="1"/>
    </xf>
    <xf numFmtId="180" fontId="23" fillId="0" borderId="51" xfId="0" applyNumberFormat="1" applyFont="1" applyBorder="1" applyAlignment="1">
      <alignment horizontal="right" vertical="center" shrinkToFit="1"/>
    </xf>
    <xf numFmtId="180" fontId="23" fillId="0" borderId="71" xfId="0" applyNumberFormat="1" applyFont="1" applyBorder="1" applyAlignment="1">
      <alignment horizontal="right" vertical="center" shrinkToFit="1"/>
    </xf>
    <xf numFmtId="0" fontId="6" fillId="0" borderId="0" xfId="0" applyFont="1" applyAlignment="1">
      <alignment horizontal="center" vertical="center" shrinkToFit="1"/>
    </xf>
    <xf numFmtId="0" fontId="6" fillId="0" borderId="5" xfId="0" applyFont="1" applyBorder="1" applyAlignment="1">
      <alignment horizontal="center" vertical="center" shrinkToFit="1"/>
    </xf>
    <xf numFmtId="180" fontId="23" fillId="0" borderId="1" xfId="0" applyNumberFormat="1" applyFont="1" applyBorder="1" applyAlignment="1">
      <alignment horizontal="right" vertical="center" shrinkToFit="1"/>
    </xf>
    <xf numFmtId="180" fontId="23" fillId="0" borderId="2" xfId="0" applyNumberFormat="1" applyFont="1" applyBorder="1" applyAlignment="1">
      <alignment horizontal="right" vertical="center" shrinkToFit="1"/>
    </xf>
    <xf numFmtId="180" fontId="23" fillId="0" borderId="6" xfId="0" applyNumberFormat="1" applyFont="1" applyBorder="1" applyAlignment="1">
      <alignment horizontal="right" vertical="center" shrinkToFit="1"/>
    </xf>
    <xf numFmtId="180" fontId="23" fillId="0" borderId="7" xfId="0" applyNumberFormat="1" applyFont="1" applyBorder="1" applyAlignment="1">
      <alignment horizontal="right" vertical="center" shrinkToFit="1"/>
    </xf>
    <xf numFmtId="0" fontId="23" fillId="0" borderId="3" xfId="0" applyFont="1" applyBorder="1" applyAlignment="1">
      <alignment horizontal="center" vertical="center" shrinkToFit="1"/>
    </xf>
    <xf numFmtId="0" fontId="23" fillId="0" borderId="8"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15" xfId="0" applyFont="1" applyBorder="1" applyAlignment="1">
      <alignment horizontal="center" vertical="center" shrinkToFit="1"/>
    </xf>
    <xf numFmtId="180" fontId="23" fillId="0" borderId="122" xfId="0" applyNumberFormat="1" applyFont="1" applyBorder="1" applyAlignment="1">
      <alignment horizontal="right" vertical="center" shrinkToFit="1"/>
    </xf>
    <xf numFmtId="180" fontId="23" fillId="0" borderId="123" xfId="0" applyNumberFormat="1" applyFont="1" applyBorder="1" applyAlignment="1">
      <alignment horizontal="right" vertical="center" shrinkToFit="1"/>
    </xf>
    <xf numFmtId="180" fontId="23" fillId="0" borderId="30" xfId="0" applyNumberFormat="1" applyFont="1" applyBorder="1" applyAlignment="1">
      <alignment horizontal="right" vertical="center" shrinkToFit="1"/>
    </xf>
    <xf numFmtId="180" fontId="23" fillId="0" borderId="31" xfId="0" applyNumberFormat="1" applyFont="1" applyBorder="1" applyAlignment="1">
      <alignment horizontal="right" vertical="center" shrinkToFit="1"/>
    </xf>
    <xf numFmtId="0" fontId="23" fillId="0" borderId="246" xfId="0" applyFont="1" applyFill="1" applyBorder="1" applyAlignment="1">
      <alignment horizontal="center" vertical="center" textRotation="255" shrinkToFit="1"/>
    </xf>
    <xf numFmtId="0" fontId="23" fillId="0" borderId="250" xfId="0" applyFont="1" applyFill="1" applyBorder="1" applyAlignment="1">
      <alignment horizontal="center" vertical="center" textRotation="255" shrinkToFit="1"/>
    </xf>
    <xf numFmtId="0" fontId="23" fillId="0" borderId="252" xfId="0" applyFont="1" applyFill="1" applyBorder="1" applyAlignment="1">
      <alignment horizontal="center" vertical="center" textRotation="255" shrinkToFit="1"/>
    </xf>
    <xf numFmtId="180" fontId="23" fillId="0" borderId="187" xfId="0" applyNumberFormat="1" applyFont="1" applyBorder="1" applyAlignment="1">
      <alignment horizontal="right" vertical="center" shrinkToFit="1"/>
    </xf>
    <xf numFmtId="180" fontId="23" fillId="0" borderId="171" xfId="0" applyNumberFormat="1" applyFont="1" applyBorder="1" applyAlignment="1">
      <alignment horizontal="right" vertical="center" shrinkToFit="1"/>
    </xf>
    <xf numFmtId="180" fontId="23" fillId="0" borderId="172" xfId="0" applyNumberFormat="1" applyFont="1" applyBorder="1" applyAlignment="1">
      <alignment horizontal="right" vertical="center" shrinkToFit="1"/>
    </xf>
    <xf numFmtId="180" fontId="23" fillId="2" borderId="51" xfId="0" applyNumberFormat="1" applyFont="1" applyFill="1" applyBorder="1" applyAlignment="1">
      <alignment horizontal="right" vertical="center" shrinkToFit="1"/>
    </xf>
    <xf numFmtId="180" fontId="23" fillId="0" borderId="44" xfId="0" applyNumberFormat="1" applyFont="1" applyBorder="1" applyAlignment="1">
      <alignment horizontal="right" vertical="center" shrinkToFit="1"/>
    </xf>
    <xf numFmtId="180" fontId="23" fillId="0" borderId="16" xfId="0" applyNumberFormat="1" applyFont="1" applyBorder="1" applyAlignment="1">
      <alignment horizontal="right" vertical="center" shrinkToFit="1"/>
    </xf>
    <xf numFmtId="180" fontId="23" fillId="0" borderId="17" xfId="0" applyNumberFormat="1" applyFont="1" applyBorder="1" applyAlignment="1">
      <alignment horizontal="right" vertical="center" shrinkToFit="1"/>
    </xf>
    <xf numFmtId="0" fontId="23" fillId="0" borderId="133" xfId="0" applyFont="1" applyBorder="1" applyAlignment="1">
      <alignment horizontal="center" vertical="center" textRotation="255" shrinkToFit="1"/>
    </xf>
    <xf numFmtId="0" fontId="23" fillId="0" borderId="147" xfId="0" applyFont="1" applyBorder="1" applyAlignment="1">
      <alignment horizontal="center" vertical="center" textRotation="255" shrinkToFit="1"/>
    </xf>
    <xf numFmtId="0" fontId="23" fillId="0" borderId="251" xfId="0" applyFont="1" applyBorder="1" applyAlignment="1">
      <alignment horizontal="center" vertical="center" textRotation="255" shrinkToFit="1"/>
    </xf>
    <xf numFmtId="0" fontId="23" fillId="0" borderId="244" xfId="0" applyFont="1" applyBorder="1" applyAlignment="1">
      <alignment horizontal="center" vertical="center" shrinkToFit="1"/>
    </xf>
    <xf numFmtId="0" fontId="23" fillId="0" borderId="47" xfId="0" applyFont="1" applyBorder="1" applyAlignment="1">
      <alignment horizontal="center" vertical="center" shrinkToFit="1"/>
    </xf>
    <xf numFmtId="0" fontId="26" fillId="0" borderId="47" xfId="0" applyFont="1" applyBorder="1" applyAlignment="1">
      <alignment horizontal="center" vertical="center" shrinkToFit="1"/>
    </xf>
    <xf numFmtId="0" fontId="23" fillId="0" borderId="58" xfId="0" applyFont="1" applyBorder="1" applyAlignment="1">
      <alignment horizontal="center" vertical="center" shrinkToFit="1"/>
    </xf>
    <xf numFmtId="0" fontId="23" fillId="0" borderId="66" xfId="0" applyFont="1" applyBorder="1" applyAlignment="1">
      <alignment horizontal="center" vertical="center" shrinkToFit="1"/>
    </xf>
    <xf numFmtId="0" fontId="23" fillId="0" borderId="67" xfId="0" applyFont="1" applyBorder="1" applyAlignment="1">
      <alignment horizontal="center" vertical="center" shrinkToFit="1"/>
    </xf>
    <xf numFmtId="0" fontId="23" fillId="0" borderId="49" xfId="0" applyFont="1" applyBorder="1" applyAlignment="1">
      <alignment horizontal="center" vertical="center" shrinkToFit="1"/>
    </xf>
    <xf numFmtId="0" fontId="23" fillId="0" borderId="222" xfId="0" applyFont="1" applyBorder="1" applyAlignment="1">
      <alignment horizontal="center" vertical="center" textRotation="255" shrinkToFit="1"/>
    </xf>
    <xf numFmtId="0" fontId="23" fillId="0" borderId="100" xfId="0" applyFont="1" applyBorder="1" applyAlignment="1">
      <alignment horizontal="center" vertical="center" textRotation="255" shrinkToFit="1"/>
    </xf>
    <xf numFmtId="0" fontId="23" fillId="0" borderId="101" xfId="0" applyFont="1" applyBorder="1" applyAlignment="1">
      <alignment horizontal="center" vertical="center" textRotation="255" shrinkToFit="1"/>
    </xf>
    <xf numFmtId="0" fontId="23" fillId="0" borderId="102" xfId="0" applyFont="1" applyBorder="1" applyAlignment="1">
      <alignment horizontal="center" vertical="center" shrinkToFit="1"/>
    </xf>
    <xf numFmtId="180" fontId="23" fillId="2" borderId="102" xfId="0" applyNumberFormat="1" applyFont="1" applyFill="1" applyBorder="1" applyAlignment="1">
      <alignment horizontal="right" vertical="center" shrinkToFit="1"/>
    </xf>
    <xf numFmtId="0" fontId="23" fillId="2" borderId="245" xfId="0" applyFont="1" applyFill="1" applyBorder="1" applyAlignment="1">
      <alignment horizontal="right" vertical="center" shrinkToFit="1"/>
    </xf>
    <xf numFmtId="0" fontId="23" fillId="2" borderId="226" xfId="0" applyFont="1" applyFill="1" applyBorder="1" applyAlignment="1">
      <alignment horizontal="center" vertical="center" shrinkToFit="1"/>
    </xf>
    <xf numFmtId="0" fontId="23" fillId="2" borderId="227" xfId="0" applyFont="1" applyFill="1" applyBorder="1" applyAlignment="1">
      <alignment horizontal="center" vertical="center" shrinkToFit="1"/>
    </xf>
    <xf numFmtId="0" fontId="23" fillId="2" borderId="228" xfId="0" applyFont="1" applyFill="1" applyBorder="1" applyAlignment="1">
      <alignment horizontal="center" vertical="center" shrinkToFit="1"/>
    </xf>
    <xf numFmtId="180" fontId="23" fillId="2" borderId="103" xfId="0" applyNumberFormat="1" applyFont="1" applyFill="1" applyBorder="1" applyAlignment="1">
      <alignment horizontal="right" vertical="center" shrinkToFit="1"/>
    </xf>
    <xf numFmtId="0" fontId="23" fillId="0" borderId="57" xfId="0" applyFont="1" applyBorder="1" applyAlignment="1">
      <alignment horizontal="center" vertical="center" shrinkToFit="1"/>
    </xf>
    <xf numFmtId="0" fontId="23" fillId="0" borderId="35" xfId="0" applyFont="1" applyBorder="1" applyAlignment="1">
      <alignment horizontal="center" vertical="center" shrinkToFit="1"/>
    </xf>
    <xf numFmtId="0" fontId="23" fillId="0" borderId="70" xfId="0" applyFont="1" applyBorder="1" applyAlignment="1">
      <alignment horizontal="center" vertical="center" shrinkToFit="1"/>
    </xf>
    <xf numFmtId="180" fontId="23" fillId="2" borderId="52" xfId="0" applyNumberFormat="1" applyFont="1" applyFill="1" applyBorder="1" applyAlignment="1">
      <alignment horizontal="right" vertical="center" shrinkToFit="1"/>
    </xf>
    <xf numFmtId="0" fontId="23" fillId="0" borderId="247" xfId="0" applyFont="1" applyBorder="1" applyAlignment="1">
      <alignment horizontal="center" vertical="center" shrinkToFit="1"/>
    </xf>
    <xf numFmtId="0" fontId="23" fillId="0" borderId="248" xfId="0" applyFont="1" applyBorder="1" applyAlignment="1">
      <alignment horizontal="center" vertical="center" shrinkToFit="1"/>
    </xf>
    <xf numFmtId="0" fontId="23" fillId="0" borderId="249" xfId="0" applyFont="1" applyBorder="1" applyAlignment="1">
      <alignment horizontal="center" vertical="center" shrinkToFit="1"/>
    </xf>
    <xf numFmtId="0" fontId="23" fillId="0" borderId="253" xfId="0" applyFont="1" applyBorder="1" applyAlignment="1">
      <alignment horizontal="center" vertical="center" shrinkToFit="1"/>
    </xf>
    <xf numFmtId="0" fontId="23" fillId="0" borderId="254" xfId="0" applyFont="1" applyBorder="1" applyAlignment="1">
      <alignment horizontal="center" vertical="center" shrinkToFit="1"/>
    </xf>
    <xf numFmtId="0" fontId="23" fillId="0" borderId="255" xfId="0" applyFont="1" applyBorder="1" applyAlignment="1">
      <alignment horizontal="center" vertical="center" shrinkToFit="1"/>
    </xf>
    <xf numFmtId="0" fontId="23" fillId="0" borderId="10"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42" xfId="0" applyFont="1" applyBorder="1" applyAlignment="1">
      <alignment horizontal="center" vertical="center" shrinkToFit="1"/>
    </xf>
    <xf numFmtId="0" fontId="15" fillId="0" borderId="196" xfId="0" applyFont="1" applyFill="1" applyBorder="1" applyAlignment="1">
      <alignment horizontal="center" vertical="center" shrinkToFit="1"/>
    </xf>
    <xf numFmtId="180" fontId="23" fillId="2" borderId="211" xfId="0" applyNumberFormat="1" applyFont="1" applyFill="1" applyBorder="1" applyAlignment="1">
      <alignment horizontal="center" vertical="center" shrinkToFit="1"/>
    </xf>
    <xf numFmtId="180" fontId="23" fillId="2" borderId="234" xfId="0" applyNumberFormat="1" applyFont="1" applyFill="1" applyBorder="1" applyAlignment="1">
      <alignment horizontal="center" vertical="center" shrinkToFit="1"/>
    </xf>
    <xf numFmtId="180" fontId="23" fillId="2" borderId="235" xfId="0" applyNumberFormat="1" applyFont="1" applyFill="1" applyBorder="1" applyAlignment="1">
      <alignment horizontal="center" vertical="center" shrinkToFit="1"/>
    </xf>
    <xf numFmtId="0" fontId="23" fillId="2" borderId="211" xfId="0" applyFont="1" applyFill="1" applyBorder="1" applyAlignment="1">
      <alignment horizontal="center" vertical="center" shrinkToFit="1"/>
    </xf>
    <xf numFmtId="0" fontId="23" fillId="2" borderId="234" xfId="0" applyFont="1" applyFill="1" applyBorder="1" applyAlignment="1">
      <alignment horizontal="center" vertical="center" shrinkToFit="1"/>
    </xf>
    <xf numFmtId="0" fontId="23" fillId="2" borderId="235" xfId="0" applyFont="1" applyFill="1" applyBorder="1" applyAlignment="1">
      <alignment horizontal="center" vertical="center" shrinkToFit="1"/>
    </xf>
    <xf numFmtId="180" fontId="23" fillId="2" borderId="196" xfId="0" applyNumberFormat="1" applyFont="1" applyFill="1" applyBorder="1" applyAlignment="1">
      <alignment horizontal="right" vertical="center" shrinkToFit="1"/>
    </xf>
    <xf numFmtId="180" fontId="23" fillId="2" borderId="232" xfId="0" applyNumberFormat="1" applyFont="1" applyFill="1" applyBorder="1" applyAlignment="1">
      <alignment horizontal="right" vertical="center" shrinkToFit="1"/>
    </xf>
    <xf numFmtId="0" fontId="15" fillId="0" borderId="51" xfId="0" applyFont="1" applyFill="1" applyBorder="1" applyAlignment="1">
      <alignment horizontal="center" vertical="center" shrinkToFit="1"/>
    </xf>
    <xf numFmtId="180" fontId="23" fillId="2" borderId="44" xfId="0" applyNumberFormat="1" applyFont="1" applyFill="1" applyBorder="1" applyAlignment="1">
      <alignment horizontal="center" vertical="center" shrinkToFit="1"/>
    </xf>
    <xf numFmtId="180" fontId="23" fillId="2" borderId="16" xfId="0" applyNumberFormat="1" applyFont="1" applyFill="1" applyBorder="1" applyAlignment="1">
      <alignment horizontal="center" vertical="center" shrinkToFit="1"/>
    </xf>
    <xf numFmtId="180" fontId="23" fillId="2" borderId="45" xfId="0" applyNumberFormat="1" applyFont="1" applyFill="1" applyBorder="1" applyAlignment="1">
      <alignment horizontal="center" vertical="center" shrinkToFit="1"/>
    </xf>
    <xf numFmtId="0" fontId="23" fillId="0" borderId="51" xfId="0" applyFont="1" applyBorder="1" applyAlignment="1">
      <alignment horizontal="center" vertical="center" shrinkToFit="1"/>
    </xf>
    <xf numFmtId="0" fontId="23" fillId="2" borderId="51" xfId="0" applyFont="1" applyFill="1" applyBorder="1" applyAlignment="1">
      <alignment horizontal="right" vertical="center" shrinkToFit="1"/>
    </xf>
    <xf numFmtId="0" fontId="23" fillId="2" borderId="44" xfId="0" applyFont="1" applyFill="1" applyBorder="1" applyAlignment="1">
      <alignment horizontal="center" vertical="center" shrinkToFit="1"/>
    </xf>
    <xf numFmtId="0" fontId="23" fillId="2" borderId="16" xfId="0" applyFont="1" applyFill="1" applyBorder="1" applyAlignment="1">
      <alignment horizontal="center" vertical="center" shrinkToFit="1"/>
    </xf>
    <xf numFmtId="0" fontId="23" fillId="2" borderId="45" xfId="0" applyFont="1" applyFill="1" applyBorder="1" applyAlignment="1">
      <alignment horizontal="center" vertical="center" shrinkToFit="1"/>
    </xf>
    <xf numFmtId="0" fontId="26" fillId="0" borderId="27" xfId="0" applyFont="1" applyBorder="1" applyAlignment="1">
      <alignment horizontal="center" vertical="center" wrapText="1" shrinkToFit="1"/>
    </xf>
    <xf numFmtId="0" fontId="26" fillId="0" borderId="28" xfId="0" applyFont="1" applyBorder="1" applyAlignment="1">
      <alignment horizontal="center" vertical="center" wrapText="1" shrinkToFit="1"/>
    </xf>
    <xf numFmtId="0" fontId="26" fillId="0" borderId="79" xfId="0" applyFont="1" applyBorder="1" applyAlignment="1">
      <alignment horizontal="center" vertical="center" wrapText="1" shrinkToFit="1"/>
    </xf>
    <xf numFmtId="0" fontId="26" fillId="0" borderId="57" xfId="0" applyFont="1" applyBorder="1" applyAlignment="1">
      <alignment horizontal="center" vertical="center" wrapText="1" shrinkToFit="1"/>
    </xf>
    <xf numFmtId="0" fontId="26" fillId="0" borderId="35" xfId="0" applyFont="1" applyBorder="1" applyAlignment="1">
      <alignment horizontal="center" vertical="center" wrapText="1" shrinkToFit="1"/>
    </xf>
    <xf numFmtId="0" fontId="26" fillId="0" borderId="70" xfId="0" applyFont="1" applyBorder="1" applyAlignment="1">
      <alignment horizontal="center" vertical="center" wrapText="1" shrinkToFit="1"/>
    </xf>
    <xf numFmtId="0" fontId="23" fillId="0" borderId="61" xfId="0" applyFont="1" applyBorder="1" applyAlignment="1">
      <alignment horizontal="center" vertical="center" shrinkToFit="1"/>
    </xf>
    <xf numFmtId="180" fontId="23" fillId="2" borderId="61" xfId="0" applyNumberFormat="1" applyFont="1" applyFill="1" applyBorder="1" applyAlignment="1">
      <alignment horizontal="right" vertical="center" shrinkToFit="1"/>
    </xf>
    <xf numFmtId="0" fontId="23" fillId="2" borderId="61" xfId="0" applyFont="1" applyFill="1" applyBorder="1" applyAlignment="1">
      <alignment horizontal="right" vertical="center" shrinkToFit="1"/>
    </xf>
    <xf numFmtId="0" fontId="23" fillId="0" borderId="201" xfId="0" applyFont="1" applyBorder="1" applyAlignment="1">
      <alignment horizontal="center" vertical="center" shrinkToFit="1"/>
    </xf>
    <xf numFmtId="0" fontId="23" fillId="0" borderId="223" xfId="0" applyFont="1" applyBorder="1" applyAlignment="1">
      <alignment horizontal="center" vertical="center" shrinkToFit="1"/>
    </xf>
    <xf numFmtId="0" fontId="23" fillId="0" borderId="224" xfId="0" applyFont="1" applyBorder="1" applyAlignment="1">
      <alignment horizontal="center" vertical="center" shrinkToFit="1"/>
    </xf>
    <xf numFmtId="180" fontId="23" fillId="0" borderId="61" xfId="0" applyNumberFormat="1" applyFont="1" applyBorder="1" applyAlignment="1">
      <alignment horizontal="right" vertical="center" shrinkToFit="1"/>
    </xf>
    <xf numFmtId="180" fontId="23" fillId="0" borderId="225" xfId="0" applyNumberFormat="1" applyFont="1" applyBorder="1" applyAlignment="1">
      <alignment horizontal="right" vertical="center" shrinkToFit="1"/>
    </xf>
    <xf numFmtId="0" fontId="23" fillId="0" borderId="27" xfId="0" applyFont="1" applyBorder="1" applyAlignment="1">
      <alignment horizontal="center" vertical="center" shrinkToFit="1"/>
    </xf>
    <xf numFmtId="0" fontId="23" fillId="0" borderId="28" xfId="0" applyFont="1" applyBorder="1" applyAlignment="1">
      <alignment horizontal="center" vertical="center" shrinkToFit="1"/>
    </xf>
    <xf numFmtId="0" fontId="23" fillId="0" borderId="79" xfId="0" applyFont="1" applyBorder="1" applyAlignment="1">
      <alignment horizontal="center" vertical="center" shrinkToFit="1"/>
    </xf>
    <xf numFmtId="0" fontId="23" fillId="2" borderId="196" xfId="0" applyFont="1" applyFill="1" applyBorder="1" applyAlignment="1">
      <alignment horizontal="center" vertical="center" shrinkToFit="1"/>
    </xf>
    <xf numFmtId="0" fontId="23" fillId="2" borderId="196" xfId="0" applyFont="1" applyFill="1" applyBorder="1" applyAlignment="1">
      <alignment horizontal="right" vertical="center" shrinkToFit="1"/>
    </xf>
    <xf numFmtId="0" fontId="23" fillId="2" borderId="52" xfId="0" applyFont="1" applyFill="1" applyBorder="1" applyAlignment="1">
      <alignment horizontal="center" vertical="center" shrinkToFit="1"/>
    </xf>
    <xf numFmtId="180" fontId="23" fillId="2" borderId="57" xfId="0" applyNumberFormat="1" applyFont="1" applyFill="1" applyBorder="1" applyAlignment="1">
      <alignment horizontal="center" vertical="center" shrinkToFit="1"/>
    </xf>
    <xf numFmtId="180" fontId="23" fillId="2" borderId="35" xfId="0" applyNumberFormat="1" applyFont="1" applyFill="1" applyBorder="1" applyAlignment="1">
      <alignment horizontal="center" vertical="center" shrinkToFit="1"/>
    </xf>
    <xf numFmtId="180" fontId="23" fillId="2" borderId="70" xfId="0" applyNumberFormat="1" applyFont="1" applyFill="1" applyBorder="1" applyAlignment="1">
      <alignment horizontal="center" vertical="center" shrinkToFit="1"/>
    </xf>
    <xf numFmtId="0" fontId="23" fillId="2" borderId="52" xfId="0" applyFont="1" applyFill="1" applyBorder="1" applyAlignment="1">
      <alignment horizontal="right" vertical="center" shrinkToFit="1"/>
    </xf>
    <xf numFmtId="0" fontId="23" fillId="2" borderId="57" xfId="0" applyFont="1" applyFill="1" applyBorder="1" applyAlignment="1">
      <alignment horizontal="center" vertical="center" shrinkToFit="1"/>
    </xf>
    <xf numFmtId="0" fontId="23" fillId="2" borderId="35" xfId="0" applyFont="1" applyFill="1" applyBorder="1" applyAlignment="1">
      <alignment horizontal="center" vertical="center" shrinkToFit="1"/>
    </xf>
    <xf numFmtId="0" fontId="23" fillId="2" borderId="70" xfId="0" applyFont="1" applyFill="1" applyBorder="1" applyAlignment="1">
      <alignment horizontal="center" vertical="center" shrinkToFit="1"/>
    </xf>
    <xf numFmtId="180" fontId="23" fillId="2" borderId="53" xfId="0" applyNumberFormat="1" applyFont="1" applyFill="1" applyBorder="1" applyAlignment="1">
      <alignment horizontal="right" vertical="center" shrinkToFit="1"/>
    </xf>
    <xf numFmtId="180" fontId="23" fillId="0" borderId="242" xfId="0" applyNumberFormat="1" applyFont="1" applyBorder="1" applyAlignment="1">
      <alignment horizontal="right" vertical="center" shrinkToFit="1"/>
    </xf>
    <xf numFmtId="180" fontId="23" fillId="0" borderId="237" xfId="0" applyNumberFormat="1" applyFont="1" applyBorder="1" applyAlignment="1">
      <alignment horizontal="right" vertical="center" shrinkToFit="1"/>
    </xf>
    <xf numFmtId="180" fontId="23" fillId="0" borderId="243" xfId="0" applyNumberFormat="1" applyFont="1" applyBorder="1" applyAlignment="1">
      <alignment horizontal="right" vertical="center" shrinkToFit="1"/>
    </xf>
    <xf numFmtId="0" fontId="23" fillId="0" borderId="101" xfId="0" applyFont="1" applyBorder="1" applyAlignment="1">
      <alignment horizontal="center" vertical="center" shrinkToFit="1"/>
    </xf>
    <xf numFmtId="0" fontId="23" fillId="0" borderId="102" xfId="0" applyFont="1" applyBorder="1" applyAlignment="1">
      <alignment horizontal="right" vertical="center" shrinkToFit="1"/>
    </xf>
    <xf numFmtId="0" fontId="23" fillId="0" borderId="226" xfId="0" applyFont="1" applyBorder="1" applyAlignment="1">
      <alignment horizontal="center" vertical="center" shrinkToFit="1"/>
    </xf>
    <xf numFmtId="0" fontId="23" fillId="0" borderId="227" xfId="0" applyFont="1" applyBorder="1" applyAlignment="1">
      <alignment horizontal="center" vertical="center" shrinkToFit="1"/>
    </xf>
    <xf numFmtId="0" fontId="23" fillId="0" borderId="228" xfId="0" applyFont="1" applyBorder="1" applyAlignment="1">
      <alignment horizontal="center" vertical="center" shrinkToFit="1"/>
    </xf>
    <xf numFmtId="180" fontId="23" fillId="0" borderId="102" xfId="0" applyNumberFormat="1" applyFont="1" applyBorder="1" applyAlignment="1">
      <alignment horizontal="right" vertical="center" shrinkToFit="1"/>
    </xf>
    <xf numFmtId="180" fontId="23" fillId="0" borderId="103" xfId="0" applyNumberFormat="1" applyFont="1" applyBorder="1" applyAlignment="1">
      <alignment horizontal="right" vertical="center" shrinkToFit="1"/>
    </xf>
    <xf numFmtId="0" fontId="23" fillId="0" borderId="97" xfId="0" applyFont="1" applyFill="1" applyBorder="1" applyAlignment="1">
      <alignment horizontal="center" vertical="center" textRotation="255" shrinkToFit="1"/>
    </xf>
    <xf numFmtId="0" fontId="23" fillId="0" borderId="100" xfId="0" applyFont="1" applyFill="1" applyBorder="1" applyAlignment="1">
      <alignment horizontal="center" vertical="center" textRotation="255" shrinkToFit="1"/>
    </xf>
    <xf numFmtId="0" fontId="23" fillId="0" borderId="195" xfId="0" applyFont="1" applyFill="1" applyBorder="1" applyAlignment="1">
      <alignment horizontal="center" vertical="center" textRotation="255" shrinkToFit="1"/>
    </xf>
    <xf numFmtId="0" fontId="23" fillId="0" borderId="101" xfId="0" applyFont="1" applyFill="1" applyBorder="1" applyAlignment="1">
      <alignment horizontal="center" vertical="center" textRotation="255" shrinkToFit="1"/>
    </xf>
    <xf numFmtId="0" fontId="23" fillId="0" borderId="187" xfId="0" applyFont="1" applyBorder="1" applyAlignment="1">
      <alignment horizontal="center" vertical="center" shrinkToFit="1"/>
    </xf>
    <xf numFmtId="0" fontId="23" fillId="0" borderId="171" xfId="0" applyFont="1" applyBorder="1" applyAlignment="1">
      <alignment horizontal="center" vertical="center" shrinkToFit="1"/>
    </xf>
    <xf numFmtId="0" fontId="23" fillId="0" borderId="231" xfId="0" applyFont="1" applyBorder="1" applyAlignment="1">
      <alignment horizontal="center" vertical="center" shrinkToFit="1"/>
    </xf>
    <xf numFmtId="180" fontId="23" fillId="2" borderId="98" xfId="0" applyNumberFormat="1" applyFont="1" applyFill="1" applyBorder="1" applyAlignment="1">
      <alignment horizontal="right" vertical="center" shrinkToFit="1"/>
    </xf>
    <xf numFmtId="0" fontId="23" fillId="0" borderId="98" xfId="0" applyFont="1" applyBorder="1" applyAlignment="1">
      <alignment horizontal="right" vertical="center" shrinkToFit="1"/>
    </xf>
    <xf numFmtId="0" fontId="23" fillId="0" borderId="51" xfId="0" applyFont="1" applyBorder="1" applyAlignment="1">
      <alignment horizontal="right" vertical="center" shrinkToFit="1"/>
    </xf>
    <xf numFmtId="0" fontId="23" fillId="0" borderId="196" xfId="0" applyFont="1" applyBorder="1" applyAlignment="1">
      <alignment horizontal="right" vertical="center" shrinkToFit="1"/>
    </xf>
    <xf numFmtId="0" fontId="23" fillId="0" borderId="175" xfId="0" applyFont="1" applyBorder="1" applyAlignment="1">
      <alignment horizontal="center" vertical="center" shrinkToFit="1"/>
    </xf>
    <xf numFmtId="0" fontId="23" fillId="0" borderId="123" xfId="0" applyFont="1" applyBorder="1" applyAlignment="1">
      <alignment horizontal="center" vertical="center" shrinkToFit="1"/>
    </xf>
    <xf numFmtId="0" fontId="23" fillId="0" borderId="191" xfId="0" applyFont="1" applyBorder="1" applyAlignment="1">
      <alignment horizontal="center" vertical="center" shrinkToFit="1"/>
    </xf>
    <xf numFmtId="0" fontId="23" fillId="0" borderId="32" xfId="0" applyFont="1" applyBorder="1" applyAlignment="1">
      <alignment horizontal="center" vertical="center" shrinkToFit="1"/>
    </xf>
    <xf numFmtId="0" fontId="23" fillId="0" borderId="31" xfId="0" applyFont="1" applyBorder="1" applyAlignment="1">
      <alignment horizontal="center" vertical="center" shrinkToFit="1"/>
    </xf>
    <xf numFmtId="0" fontId="23" fillId="0" borderId="229" xfId="0" applyFont="1" applyBorder="1" applyAlignment="1">
      <alignment horizontal="center" vertical="center" shrinkToFit="1"/>
    </xf>
    <xf numFmtId="180" fontId="23" fillId="0" borderId="98" xfId="0" applyNumberFormat="1" applyFont="1" applyBorder="1" applyAlignment="1">
      <alignment horizontal="right" vertical="center" shrinkToFit="1"/>
    </xf>
    <xf numFmtId="180" fontId="23" fillId="0" borderId="99" xfId="0" applyNumberFormat="1" applyFont="1" applyBorder="1" applyAlignment="1">
      <alignment horizontal="right" vertical="center" shrinkToFit="1"/>
    </xf>
    <xf numFmtId="180" fontId="23" fillId="0" borderId="196" xfId="0" applyNumberFormat="1" applyFont="1" applyBorder="1" applyAlignment="1">
      <alignment horizontal="right" vertical="center" shrinkToFit="1"/>
    </xf>
    <xf numFmtId="180" fontId="23" fillId="0" borderId="232" xfId="0" applyNumberFormat="1" applyFont="1" applyBorder="1" applyAlignment="1">
      <alignment horizontal="right" vertical="center" shrinkToFit="1"/>
    </xf>
    <xf numFmtId="180" fontId="23" fillId="2" borderId="44" xfId="0" applyNumberFormat="1" applyFont="1" applyFill="1" applyBorder="1" applyAlignment="1">
      <alignment horizontal="right" vertical="center" shrinkToFit="1"/>
    </xf>
    <xf numFmtId="180" fontId="23" fillId="2" borderId="16" xfId="0" applyNumberFormat="1" applyFont="1" applyFill="1" applyBorder="1" applyAlignment="1">
      <alignment horizontal="right" vertical="center" shrinkToFit="1"/>
    </xf>
    <xf numFmtId="180" fontId="23" fillId="2" borderId="45" xfId="0" applyNumberFormat="1" applyFont="1" applyFill="1" applyBorder="1" applyAlignment="1">
      <alignment horizontal="right" vertical="center" shrinkToFit="1"/>
    </xf>
    <xf numFmtId="180" fontId="23" fillId="2" borderId="216" xfId="0" applyNumberFormat="1" applyFont="1" applyFill="1" applyBorder="1" applyAlignment="1">
      <alignment horizontal="right" vertical="center" shrinkToFit="1"/>
    </xf>
    <xf numFmtId="0" fontId="23" fillId="2" borderId="216" xfId="0" applyFont="1" applyFill="1" applyBorder="1" applyAlignment="1">
      <alignment horizontal="right" vertical="center" shrinkToFit="1"/>
    </xf>
    <xf numFmtId="0" fontId="23" fillId="2" borderId="32" xfId="0" applyFont="1" applyFill="1" applyBorder="1" applyAlignment="1">
      <alignment horizontal="center" vertical="center" shrinkToFit="1"/>
    </xf>
    <xf numFmtId="0" fontId="23" fillId="2" borderId="31" xfId="0" applyFont="1" applyFill="1" applyBorder="1" applyAlignment="1">
      <alignment horizontal="center" vertical="center" shrinkToFit="1"/>
    </xf>
    <xf numFmtId="0" fontId="23" fillId="2" borderId="229" xfId="0" applyFont="1" applyFill="1" applyBorder="1" applyAlignment="1">
      <alignment horizontal="center" vertical="center" shrinkToFit="1"/>
    </xf>
    <xf numFmtId="180" fontId="23" fillId="2" borderId="230" xfId="0" applyNumberFormat="1" applyFont="1" applyFill="1" applyBorder="1" applyAlignment="1">
      <alignment horizontal="right" vertical="center" shrinkToFit="1"/>
    </xf>
    <xf numFmtId="180" fontId="23" fillId="2" borderId="71" xfId="0" applyNumberFormat="1" applyFont="1" applyFill="1" applyBorder="1" applyAlignment="1">
      <alignment horizontal="right" vertical="center" shrinkToFit="1"/>
    </xf>
    <xf numFmtId="180" fontId="23" fillId="0" borderId="51" xfId="0" applyNumberFormat="1" applyFont="1" applyFill="1" applyBorder="1" applyAlignment="1">
      <alignment horizontal="right" vertical="center" shrinkToFit="1"/>
    </xf>
    <xf numFmtId="0" fontId="6" fillId="2" borderId="210" xfId="0" applyFont="1" applyFill="1" applyBorder="1" applyAlignment="1">
      <alignment horizontal="center" vertical="center" shrinkToFit="1"/>
    </xf>
    <xf numFmtId="0" fontId="6" fillId="2" borderId="213" xfId="0" applyFont="1" applyFill="1" applyBorder="1" applyAlignment="1">
      <alignment horizontal="center" vertical="center" shrinkToFit="1"/>
    </xf>
    <xf numFmtId="0" fontId="13" fillId="0" borderId="212" xfId="0" applyFont="1" applyBorder="1" applyAlignment="1">
      <alignment horizontal="right" vertical="center" shrinkToFit="1"/>
    </xf>
    <xf numFmtId="0" fontId="13" fillId="0" borderId="210" xfId="0" applyFont="1" applyBorder="1" applyAlignment="1">
      <alignment horizontal="right" vertical="center" shrinkToFit="1"/>
    </xf>
    <xf numFmtId="0" fontId="13" fillId="0" borderId="216" xfId="0" applyFont="1" applyBorder="1" applyAlignment="1">
      <alignment horizontal="center" vertical="center" shrinkToFit="1"/>
    </xf>
    <xf numFmtId="0" fontId="13" fillId="0" borderId="218" xfId="0" applyFont="1" applyBorder="1" applyAlignment="1">
      <alignment horizontal="center" vertical="center" shrinkToFit="1"/>
    </xf>
    <xf numFmtId="0" fontId="23" fillId="0" borderId="222" xfId="0" applyFont="1" applyBorder="1" applyAlignment="1">
      <alignment horizontal="center" vertical="center" wrapText="1" shrinkToFit="1"/>
    </xf>
    <xf numFmtId="0" fontId="23" fillId="0" borderId="104" xfId="0" applyFont="1" applyBorder="1" applyAlignment="1">
      <alignment horizontal="center" vertical="center" shrinkToFit="1"/>
    </xf>
    <xf numFmtId="0" fontId="23" fillId="0" borderId="100" xfId="0" applyFont="1" applyBorder="1" applyAlignment="1">
      <alignment horizontal="center" vertical="center" shrinkToFit="1"/>
    </xf>
    <xf numFmtId="0" fontId="23" fillId="0" borderId="195" xfId="0" applyFont="1" applyBorder="1" applyAlignment="1">
      <alignment horizontal="center" vertical="center" shrinkToFit="1"/>
    </xf>
    <xf numFmtId="180" fontId="23" fillId="0" borderId="61" xfId="0" applyNumberFormat="1" applyFont="1" applyFill="1" applyBorder="1" applyAlignment="1">
      <alignment horizontal="right" vertical="center" shrinkToFit="1"/>
    </xf>
    <xf numFmtId="0" fontId="23" fillId="0" borderId="61" xfId="0" applyFont="1" applyBorder="1" applyAlignment="1">
      <alignment horizontal="right" vertical="center" shrinkToFit="1"/>
    </xf>
    <xf numFmtId="0" fontId="13" fillId="0" borderId="0" xfId="0" applyFont="1" applyAlignment="1">
      <alignment horizontal="center" vertical="center" shrinkToFit="1"/>
    </xf>
    <xf numFmtId="0" fontId="6" fillId="0" borderId="0" xfId="0" applyFont="1" applyAlignment="1">
      <alignment horizontal="left" vertical="center" shrinkToFit="1"/>
    </xf>
    <xf numFmtId="0" fontId="23" fillId="0" borderId="1" xfId="0" applyFont="1" applyBorder="1" applyAlignment="1">
      <alignment horizontal="center" vertical="center" textRotation="255" shrinkToFit="1"/>
    </xf>
    <xf numFmtId="0" fontId="23" fillId="0" borderId="4" xfId="0" applyFont="1" applyBorder="1" applyAlignment="1">
      <alignment horizontal="center" vertical="center" textRotation="255" shrinkToFit="1"/>
    </xf>
    <xf numFmtId="0" fontId="23" fillId="0" borderId="233" xfId="0" applyFont="1" applyBorder="1" applyAlignment="1">
      <alignment horizontal="center" vertical="center" textRotation="255" shrinkToFit="1"/>
    </xf>
    <xf numFmtId="0" fontId="13" fillId="0" borderId="217" xfId="0" applyFont="1" applyBorder="1" applyAlignment="1">
      <alignment horizontal="right" vertical="center" shrinkToFit="1"/>
    </xf>
    <xf numFmtId="0" fontId="13" fillId="0" borderId="216" xfId="0" applyFont="1" applyBorder="1" applyAlignment="1">
      <alignment horizontal="right" vertical="center" shrinkToFit="1"/>
    </xf>
    <xf numFmtId="0" fontId="6" fillId="0" borderId="219" xfId="0" applyFont="1" applyBorder="1" applyAlignment="1">
      <alignment horizontal="right" vertical="center" shrinkToFit="1"/>
    </xf>
    <xf numFmtId="0" fontId="6" fillId="0" borderId="220" xfId="0" applyFont="1" applyBorder="1" applyAlignment="1">
      <alignment horizontal="right" vertical="center" shrinkToFit="1"/>
    </xf>
    <xf numFmtId="0" fontId="6" fillId="0" borderId="221" xfId="0" applyFont="1" applyBorder="1" applyAlignment="1">
      <alignment horizontal="right" vertical="center" shrinkToFit="1"/>
    </xf>
    <xf numFmtId="180" fontId="23" fillId="0" borderId="102" xfId="0" applyNumberFormat="1" applyFont="1" applyFill="1" applyBorder="1" applyAlignment="1">
      <alignment horizontal="right" vertical="center" shrinkToFit="1"/>
    </xf>
    <xf numFmtId="0" fontId="6" fillId="2" borderId="51" xfId="0" applyFont="1" applyFill="1" applyBorder="1" applyAlignment="1">
      <alignment horizontal="center" vertical="center" shrinkToFit="1"/>
    </xf>
    <xf numFmtId="0" fontId="6" fillId="0" borderId="210" xfId="0" applyFont="1" applyBorder="1" applyAlignment="1">
      <alignment horizontal="right" vertical="center" shrinkToFit="1"/>
    </xf>
    <xf numFmtId="0" fontId="6" fillId="0" borderId="214" xfId="0" applyFont="1" applyBorder="1" applyAlignment="1">
      <alignment horizontal="right" vertical="center" shrinkToFit="1"/>
    </xf>
    <xf numFmtId="0" fontId="23" fillId="0" borderId="215" xfId="0" applyFont="1" applyBorder="1" applyAlignment="1">
      <alignment horizontal="center" vertical="center" shrinkToFit="1"/>
    </xf>
    <xf numFmtId="0" fontId="23" fillId="0" borderId="216" xfId="0" applyFont="1" applyBorder="1" applyAlignment="1">
      <alignment horizontal="center" vertical="center" shrinkToFit="1"/>
    </xf>
    <xf numFmtId="0" fontId="13" fillId="0" borderId="217" xfId="0" applyFont="1" applyBorder="1" applyAlignment="1">
      <alignment horizontal="center" vertical="center" shrinkToFit="1"/>
    </xf>
    <xf numFmtId="0" fontId="23" fillId="0" borderId="209" xfId="0" applyFont="1" applyBorder="1" applyAlignment="1">
      <alignment horizontal="center" vertical="center" shrinkToFit="1"/>
    </xf>
    <xf numFmtId="0" fontId="23" fillId="0" borderId="210" xfId="0" applyFont="1" applyBorder="1" applyAlignment="1">
      <alignment horizontal="center" vertical="center" shrinkToFit="1"/>
    </xf>
    <xf numFmtId="0" fontId="6" fillId="2" borderId="212" xfId="0" applyFont="1" applyFill="1" applyBorder="1" applyAlignment="1">
      <alignment horizontal="center" vertical="center" shrinkToFit="1"/>
    </xf>
    <xf numFmtId="0" fontId="6" fillId="2" borderId="193" xfId="0" applyFont="1" applyFill="1" applyBorder="1" applyAlignment="1">
      <alignment horizontal="center" vertical="center" shrinkToFit="1"/>
    </xf>
    <xf numFmtId="0" fontId="13" fillId="0" borderId="192" xfId="0" applyFont="1" applyBorder="1" applyAlignment="1">
      <alignment horizontal="right" vertical="center" shrinkToFit="1"/>
    </xf>
    <xf numFmtId="0" fontId="13" fillId="0" borderId="51" xfId="0" applyFont="1" applyBorder="1" applyAlignment="1">
      <alignment horizontal="right" vertical="center" shrinkToFit="1"/>
    </xf>
    <xf numFmtId="0" fontId="6" fillId="0" borderId="51" xfId="0" applyFont="1" applyBorder="1" applyAlignment="1">
      <alignment horizontal="right" vertical="center" shrinkToFit="1"/>
    </xf>
    <xf numFmtId="0" fontId="6" fillId="0" borderId="205" xfId="0" applyFont="1" applyBorder="1" applyAlignment="1">
      <alignment horizontal="right" vertical="center" shrinkToFit="1"/>
    </xf>
    <xf numFmtId="0" fontId="6" fillId="2" borderId="192" xfId="0" applyFont="1" applyFill="1" applyBorder="1" applyAlignment="1">
      <alignment horizontal="center" vertical="center" shrinkToFit="1"/>
    </xf>
    <xf numFmtId="0" fontId="6" fillId="2" borderId="52" xfId="0" applyFont="1" applyFill="1" applyBorder="1" applyAlignment="1">
      <alignment horizontal="center" vertical="center" shrinkToFit="1"/>
    </xf>
    <xf numFmtId="0" fontId="6" fillId="2" borderId="207" xfId="0" applyFont="1" applyFill="1" applyBorder="1" applyAlignment="1">
      <alignment horizontal="center" vertical="center" shrinkToFit="1"/>
    </xf>
    <xf numFmtId="0" fontId="13" fillId="0" borderId="206" xfId="0" applyFont="1" applyBorder="1" applyAlignment="1">
      <alignment horizontal="right" vertical="center" shrinkToFit="1"/>
    </xf>
    <xf numFmtId="0" fontId="13" fillId="0" borderId="52" xfId="0" applyFont="1" applyBorder="1" applyAlignment="1">
      <alignment horizontal="right" vertical="center" shrinkToFit="1"/>
    </xf>
    <xf numFmtId="0" fontId="6" fillId="0" borderId="52" xfId="0" applyFont="1" applyBorder="1" applyAlignment="1">
      <alignment horizontal="right" vertical="center" shrinkToFit="1"/>
    </xf>
    <xf numFmtId="0" fontId="6" fillId="0" borderId="208" xfId="0" applyFont="1" applyBorder="1" applyAlignment="1">
      <alignment horizontal="right" vertical="center" shrinkToFit="1"/>
    </xf>
    <xf numFmtId="0" fontId="23" fillId="0" borderId="52" xfId="0" applyFont="1" applyBorder="1" applyAlignment="1">
      <alignment horizontal="center" vertical="center" shrinkToFit="1"/>
    </xf>
    <xf numFmtId="0" fontId="6" fillId="2" borderId="206" xfId="0" applyFont="1" applyFill="1" applyBorder="1" applyAlignment="1">
      <alignment horizontal="center" vertical="center" shrinkToFit="1"/>
    </xf>
    <xf numFmtId="0" fontId="13" fillId="0" borderId="202" xfId="0" applyFont="1" applyBorder="1" applyAlignment="1">
      <alignment horizontal="right" vertical="center" shrinkToFit="1"/>
    </xf>
    <xf numFmtId="0" fontId="13" fillId="0" borderId="200" xfId="0" applyFont="1" applyBorder="1" applyAlignment="1">
      <alignment horizontal="right" vertical="center" shrinkToFit="1"/>
    </xf>
    <xf numFmtId="0" fontId="6" fillId="0" borderId="200" xfId="0" applyFont="1" applyBorder="1" applyAlignment="1">
      <alignment horizontal="right" vertical="center" shrinkToFit="1"/>
    </xf>
    <xf numFmtId="0" fontId="6" fillId="0" borderId="204" xfId="0" applyFont="1" applyBorder="1" applyAlignment="1">
      <alignment horizontal="right" vertical="center" shrinkToFit="1"/>
    </xf>
    <xf numFmtId="0" fontId="6" fillId="2" borderId="200" xfId="0" applyFont="1" applyFill="1" applyBorder="1" applyAlignment="1">
      <alignment horizontal="center" vertical="center" shrinkToFit="1"/>
    </xf>
    <xf numFmtId="0" fontId="6" fillId="2" borderId="203" xfId="0" applyFont="1" applyFill="1" applyBorder="1" applyAlignment="1">
      <alignment horizontal="center" vertical="center" shrinkToFit="1"/>
    </xf>
    <xf numFmtId="0" fontId="6" fillId="2" borderId="196" xfId="0" applyFont="1" applyFill="1" applyBorder="1" applyAlignment="1">
      <alignment horizontal="center" vertical="center" shrinkToFit="1"/>
    </xf>
    <xf numFmtId="0" fontId="6" fillId="2" borderId="198" xfId="0" applyFont="1" applyFill="1" applyBorder="1" applyAlignment="1">
      <alignment horizontal="center" vertical="center" shrinkToFit="1"/>
    </xf>
    <xf numFmtId="0" fontId="23" fillId="0" borderId="199" xfId="0" applyFont="1" applyBorder="1" applyAlignment="1">
      <alignment horizontal="center" vertical="center" shrinkToFit="1"/>
    </xf>
    <xf numFmtId="0" fontId="23" fillId="0" borderId="200" xfId="0" applyFont="1" applyBorder="1" applyAlignment="1">
      <alignment horizontal="center" vertical="center" shrinkToFit="1"/>
    </xf>
    <xf numFmtId="0" fontId="6" fillId="2" borderId="202" xfId="0" applyFont="1" applyFill="1" applyBorder="1" applyAlignment="1">
      <alignment horizontal="center" vertical="center" shrinkToFit="1"/>
    </xf>
    <xf numFmtId="0" fontId="6" fillId="0" borderId="97" xfId="0" applyFont="1" applyBorder="1" applyAlignment="1">
      <alignment horizontal="center" vertical="center" shrinkToFit="1"/>
    </xf>
    <xf numFmtId="0" fontId="6" fillId="0" borderId="98" xfId="0" applyFont="1" applyBorder="1" applyAlignment="1">
      <alignment horizontal="center" vertical="center" shrinkToFit="1"/>
    </xf>
    <xf numFmtId="0" fontId="6" fillId="0" borderId="100" xfId="0" applyFont="1" applyBorder="1" applyAlignment="1">
      <alignment horizontal="center" vertical="center" shrinkToFit="1"/>
    </xf>
    <xf numFmtId="0" fontId="6" fillId="0" borderId="51" xfId="0" applyFont="1" applyBorder="1" applyAlignment="1">
      <alignment horizontal="center" vertical="center" shrinkToFit="1"/>
    </xf>
    <xf numFmtId="0" fontId="6" fillId="0" borderId="195" xfId="0" applyFont="1" applyBorder="1" applyAlignment="1">
      <alignment horizontal="center" vertical="center" shrinkToFit="1"/>
    </xf>
    <xf numFmtId="0" fontId="6" fillId="0" borderId="196" xfId="0" applyFont="1" applyBorder="1" applyAlignment="1">
      <alignment horizontal="center" vertical="center" shrinkToFit="1"/>
    </xf>
    <xf numFmtId="0" fontId="23" fillId="0" borderId="188" xfId="0" applyFont="1" applyBorder="1" applyAlignment="1">
      <alignment horizontal="center" vertical="center" shrinkToFit="1"/>
    </xf>
    <xf numFmtId="0" fontId="23" fillId="0" borderId="98" xfId="0" applyFont="1" applyBorder="1" applyAlignment="1">
      <alignment horizontal="center" vertical="center" shrinkToFit="1"/>
    </xf>
    <xf numFmtId="0" fontId="23" fillId="0" borderId="189" xfId="0" applyFont="1" applyBorder="1" applyAlignment="1">
      <alignment horizontal="center" vertical="center" shrinkToFit="1"/>
    </xf>
    <xf numFmtId="0" fontId="23" fillId="0" borderId="190" xfId="0" applyFont="1" applyBorder="1" applyAlignment="1">
      <alignment horizontal="center" vertical="center" shrinkToFit="1"/>
    </xf>
    <xf numFmtId="0" fontId="23" fillId="0" borderId="194" xfId="0" applyFont="1" applyBorder="1" applyAlignment="1">
      <alignment horizontal="center" vertical="center" shrinkToFit="1"/>
    </xf>
    <xf numFmtId="0" fontId="26" fillId="0" borderId="192" xfId="0" applyFont="1" applyBorder="1" applyAlignment="1">
      <alignment horizontal="center" vertical="center" shrinkToFit="1"/>
    </xf>
    <xf numFmtId="0" fontId="26" fillId="0" borderId="51" xfId="0" applyFont="1" applyBorder="1" applyAlignment="1">
      <alignment horizontal="center" vertical="center" shrinkToFit="1"/>
    </xf>
    <xf numFmtId="0" fontId="26" fillId="0" borderId="193" xfId="0" applyFont="1" applyBorder="1" applyAlignment="1">
      <alignment horizontal="center" vertical="center" shrinkToFit="1"/>
    </xf>
    <xf numFmtId="0" fontId="23" fillId="2" borderId="197" xfId="0" applyFont="1" applyFill="1" applyBorder="1" applyAlignment="1">
      <alignment horizontal="center" vertical="center" shrinkToFit="1"/>
    </xf>
    <xf numFmtId="180" fontId="23" fillId="2" borderId="187" xfId="0" applyNumberFormat="1" applyFont="1" applyFill="1" applyBorder="1" applyAlignment="1">
      <alignment horizontal="right" vertical="center" shrinkToFit="1"/>
    </xf>
    <xf numFmtId="180" fontId="23" fillId="2" borderId="171" xfId="0" applyNumberFormat="1" applyFont="1" applyFill="1" applyBorder="1" applyAlignment="1">
      <alignment horizontal="right" vertical="center" shrinkToFit="1"/>
    </xf>
    <xf numFmtId="180" fontId="23" fillId="2" borderId="231" xfId="0" applyNumberFormat="1" applyFont="1" applyFill="1" applyBorder="1" applyAlignment="1">
      <alignment horizontal="right" vertical="center" shrinkToFit="1"/>
    </xf>
    <xf numFmtId="0" fontId="23" fillId="0" borderId="294" xfId="0" applyFont="1" applyBorder="1" applyAlignment="1">
      <alignment horizontal="center" vertical="center" shrinkToFit="1"/>
    </xf>
    <xf numFmtId="0" fontId="23" fillId="0" borderId="295" xfId="0" applyFont="1" applyBorder="1" applyAlignment="1">
      <alignment horizontal="center" vertical="center" shrinkToFit="1"/>
    </xf>
    <xf numFmtId="0" fontId="23" fillId="0" borderId="296" xfId="0" applyFont="1" applyBorder="1" applyAlignment="1">
      <alignment horizontal="center" vertical="center" shrinkToFit="1"/>
    </xf>
    <xf numFmtId="0" fontId="15" fillId="0" borderId="44" xfId="0" applyFont="1" applyFill="1" applyBorder="1" applyAlignment="1">
      <alignment horizontal="center" vertical="center" shrinkToFit="1"/>
    </xf>
    <xf numFmtId="0" fontId="15" fillId="0" borderId="16" xfId="0" applyFont="1" applyFill="1" applyBorder="1" applyAlignment="1">
      <alignment horizontal="center" vertical="center" shrinkToFit="1"/>
    </xf>
    <xf numFmtId="0" fontId="15" fillId="0" borderId="45" xfId="0" applyFont="1" applyFill="1" applyBorder="1" applyAlignment="1">
      <alignment horizontal="center" vertical="center" shrinkToFit="1"/>
    </xf>
    <xf numFmtId="0" fontId="15" fillId="0" borderId="211" xfId="0" applyFont="1" applyFill="1" applyBorder="1" applyAlignment="1">
      <alignment horizontal="center" vertical="center" shrinkToFit="1"/>
    </xf>
    <xf numFmtId="0" fontId="15" fillId="0" borderId="234" xfId="0" applyFont="1" applyFill="1" applyBorder="1" applyAlignment="1">
      <alignment horizontal="center" vertical="center" shrinkToFit="1"/>
    </xf>
    <xf numFmtId="0" fontId="15" fillId="0" borderId="235" xfId="0" applyFont="1" applyFill="1" applyBorder="1" applyAlignment="1">
      <alignment horizontal="center" vertical="center" shrinkToFit="1"/>
    </xf>
    <xf numFmtId="180" fontId="23" fillId="2" borderId="211" xfId="0" applyNumberFormat="1" applyFont="1" applyFill="1" applyBorder="1" applyAlignment="1">
      <alignment horizontal="right" vertical="center" shrinkToFit="1"/>
    </xf>
    <xf numFmtId="180" fontId="23" fillId="2" borderId="234" xfId="0" applyNumberFormat="1" applyFont="1" applyFill="1" applyBorder="1" applyAlignment="1">
      <alignment horizontal="right" vertical="center" shrinkToFit="1"/>
    </xf>
    <xf numFmtId="180" fontId="23" fillId="2" borderId="293" xfId="0" applyNumberFormat="1" applyFont="1" applyFill="1" applyBorder="1" applyAlignment="1">
      <alignment horizontal="right" vertical="center" shrinkToFit="1"/>
    </xf>
    <xf numFmtId="180" fontId="23" fillId="2" borderId="226" xfId="0" applyNumberFormat="1" applyFont="1" applyFill="1" applyBorder="1" applyAlignment="1">
      <alignment horizontal="right" vertical="center" shrinkToFit="1"/>
    </xf>
    <xf numFmtId="180" fontId="23" fillId="2" borderId="227" xfId="0" applyNumberFormat="1" applyFont="1" applyFill="1" applyBorder="1" applyAlignment="1">
      <alignment horizontal="right" vertical="center" shrinkToFit="1"/>
    </xf>
    <xf numFmtId="180" fontId="23" fillId="2" borderId="228" xfId="0" applyNumberFormat="1" applyFont="1" applyFill="1" applyBorder="1" applyAlignment="1">
      <alignment horizontal="right" vertical="center" shrinkToFit="1"/>
    </xf>
    <xf numFmtId="0" fontId="23" fillId="0" borderId="298" xfId="0" applyFont="1" applyFill="1" applyBorder="1" applyAlignment="1">
      <alignment horizontal="right" vertical="center" shrinkToFit="1"/>
    </xf>
    <xf numFmtId="0" fontId="23" fillId="0" borderId="299" xfId="0" applyFont="1" applyFill="1" applyBorder="1" applyAlignment="1">
      <alignment horizontal="right" vertical="center" shrinkToFit="1"/>
    </xf>
    <xf numFmtId="0" fontId="23" fillId="0" borderId="300" xfId="0" applyFont="1" applyFill="1" applyBorder="1" applyAlignment="1">
      <alignment horizontal="right" vertical="center" shrinkToFit="1"/>
    </xf>
    <xf numFmtId="180" fontId="23" fillId="2" borderId="297" xfId="0" applyNumberFormat="1" applyFont="1" applyFill="1" applyBorder="1" applyAlignment="1">
      <alignment horizontal="right" vertical="center" shrinkToFit="1"/>
    </xf>
    <xf numFmtId="0" fontId="23" fillId="2" borderId="44" xfId="0" applyFont="1" applyFill="1" applyBorder="1" applyAlignment="1">
      <alignment horizontal="right" vertical="center" shrinkToFit="1"/>
    </xf>
    <xf numFmtId="0" fontId="23" fillId="2" borderId="16" xfId="0" applyFont="1" applyFill="1" applyBorder="1" applyAlignment="1">
      <alignment horizontal="right" vertical="center" shrinkToFit="1"/>
    </xf>
    <xf numFmtId="0" fontId="23" fillId="2" borderId="45" xfId="0" applyFont="1" applyFill="1" applyBorder="1" applyAlignment="1">
      <alignment horizontal="right" vertical="center" shrinkToFit="1"/>
    </xf>
    <xf numFmtId="0" fontId="26" fillId="2" borderId="27" xfId="0" applyFont="1" applyFill="1" applyBorder="1" applyAlignment="1">
      <alignment horizontal="center" vertical="center" shrinkToFit="1"/>
    </xf>
    <xf numFmtId="0" fontId="26" fillId="2" borderId="28" xfId="0" applyFont="1" applyFill="1" applyBorder="1" applyAlignment="1">
      <alignment horizontal="center" vertical="center" shrinkToFit="1"/>
    </xf>
    <xf numFmtId="0" fontId="26" fillId="2" borderId="79" xfId="0" applyFont="1" applyFill="1" applyBorder="1" applyAlignment="1">
      <alignment horizontal="center" vertical="center" shrinkToFit="1"/>
    </xf>
    <xf numFmtId="0" fontId="26" fillId="2" borderId="57" xfId="0" applyFont="1" applyFill="1" applyBorder="1" applyAlignment="1">
      <alignment horizontal="center" vertical="center" shrinkToFit="1"/>
    </xf>
    <xf numFmtId="0" fontId="26" fillId="2" borderId="35" xfId="0" applyFont="1" applyFill="1" applyBorder="1" applyAlignment="1">
      <alignment horizontal="center" vertical="center" shrinkToFit="1"/>
    </xf>
    <xf numFmtId="0" fontId="26" fillId="2" borderId="70" xfId="0" applyFont="1" applyFill="1" applyBorder="1" applyAlignment="1">
      <alignment horizontal="center" vertical="center" shrinkToFit="1"/>
    </xf>
    <xf numFmtId="0" fontId="38" fillId="7" borderId="0" xfId="0" quotePrefix="1" applyFont="1" applyFill="1" applyAlignment="1">
      <alignment horizontal="center" vertical="center" shrinkToFit="1"/>
    </xf>
    <xf numFmtId="0" fontId="38" fillId="7" borderId="0" xfId="0" applyFont="1" applyFill="1" applyAlignment="1">
      <alignment horizontal="left" vertical="center" wrapText="1" shrinkToFit="1"/>
    </xf>
    <xf numFmtId="0" fontId="23" fillId="2" borderId="27" xfId="0" applyFont="1" applyFill="1" applyBorder="1" applyAlignment="1">
      <alignment horizontal="center" vertical="center" shrinkToFit="1"/>
    </xf>
    <xf numFmtId="0" fontId="23" fillId="2" borderId="28" xfId="0" applyFont="1" applyFill="1" applyBorder="1" applyAlignment="1">
      <alignment horizontal="center" vertical="center" shrinkToFit="1"/>
    </xf>
    <xf numFmtId="0" fontId="23" fillId="2" borderId="79" xfId="0" applyFont="1" applyFill="1" applyBorder="1" applyAlignment="1">
      <alignment horizontal="center" vertical="center" shrinkToFit="1"/>
    </xf>
    <xf numFmtId="0" fontId="23" fillId="2" borderId="211" xfId="0" applyFont="1" applyFill="1" applyBorder="1" applyAlignment="1">
      <alignment horizontal="right" vertical="center" shrinkToFit="1"/>
    </xf>
    <xf numFmtId="0" fontId="23" fillId="2" borderId="234" xfId="0" applyFont="1" applyFill="1" applyBorder="1" applyAlignment="1">
      <alignment horizontal="right" vertical="center" shrinkToFit="1"/>
    </xf>
    <xf numFmtId="0" fontId="23" fillId="2" borderId="235" xfId="0" applyFont="1" applyFill="1" applyBorder="1" applyAlignment="1">
      <alignment horizontal="right" vertical="center" shrinkToFit="1"/>
    </xf>
    <xf numFmtId="0" fontId="23" fillId="0" borderId="301" xfId="0" applyFont="1" applyBorder="1" applyAlignment="1">
      <alignment horizontal="center" vertical="center" shrinkToFit="1"/>
    </xf>
    <xf numFmtId="0" fontId="26" fillId="0" borderId="58" xfId="0" applyFont="1" applyBorder="1" applyAlignment="1">
      <alignment horizontal="center" vertical="center" shrinkToFit="1"/>
    </xf>
    <xf numFmtId="0" fontId="26" fillId="0" borderId="66" xfId="0" applyFont="1" applyBorder="1" applyAlignment="1">
      <alignment horizontal="center" vertical="center" shrinkToFit="1"/>
    </xf>
    <xf numFmtId="0" fontId="26" fillId="0" borderId="67" xfId="0" applyFont="1" applyBorder="1" applyAlignment="1">
      <alignment horizontal="center" vertical="center" shrinkToFit="1"/>
    </xf>
    <xf numFmtId="0" fontId="23" fillId="0" borderId="69" xfId="0" applyFont="1" applyBorder="1" applyAlignment="1">
      <alignment horizontal="center" vertical="center" shrinkToFit="1"/>
    </xf>
    <xf numFmtId="0" fontId="23" fillId="0" borderId="199" xfId="0" applyFont="1" applyBorder="1" applyAlignment="1">
      <alignment horizontal="center" vertical="center" textRotation="255" shrinkToFit="1"/>
    </xf>
    <xf numFmtId="0" fontId="23" fillId="0" borderId="250" xfId="0" applyFont="1" applyBorder="1" applyAlignment="1">
      <alignment horizontal="center" vertical="center" textRotation="255" shrinkToFit="1"/>
    </xf>
    <xf numFmtId="0" fontId="23" fillId="0" borderId="215" xfId="0" applyFont="1" applyBorder="1" applyAlignment="1">
      <alignment horizontal="center" vertical="center" textRotation="255" shrinkToFit="1"/>
    </xf>
    <xf numFmtId="0" fontId="23" fillId="0" borderId="64" xfId="0" applyFont="1" applyBorder="1" applyAlignment="1">
      <alignment horizontal="center" vertical="center" shrinkToFit="1"/>
    </xf>
    <xf numFmtId="0" fontId="23" fillId="0" borderId="59" xfId="0" applyFont="1" applyBorder="1" applyAlignment="1">
      <alignment horizontal="center" vertical="center" shrinkToFit="1"/>
    </xf>
    <xf numFmtId="0" fontId="23" fillId="0" borderId="65" xfId="0" applyFont="1" applyBorder="1" applyAlignment="1">
      <alignment horizontal="center" vertical="center" shrinkToFit="1"/>
    </xf>
    <xf numFmtId="180" fontId="23" fillId="2" borderId="64" xfId="0" applyNumberFormat="1" applyFont="1" applyFill="1" applyBorder="1" applyAlignment="1">
      <alignment horizontal="right" vertical="center" shrinkToFit="1"/>
    </xf>
    <xf numFmtId="180" fontId="23" fillId="2" borderId="59" xfId="0" applyNumberFormat="1" applyFont="1" applyFill="1" applyBorder="1" applyAlignment="1">
      <alignment horizontal="right" vertical="center" shrinkToFit="1"/>
    </xf>
    <xf numFmtId="180" fontId="23" fillId="2" borderId="65" xfId="0" applyNumberFormat="1" applyFont="1" applyFill="1" applyBorder="1" applyAlignment="1">
      <alignment horizontal="right" vertical="center" shrinkToFit="1"/>
    </xf>
    <xf numFmtId="0" fontId="23" fillId="2" borderId="64" xfId="0" applyFont="1" applyFill="1" applyBorder="1" applyAlignment="1">
      <alignment horizontal="right" vertical="center" shrinkToFit="1"/>
    </xf>
    <xf numFmtId="0" fontId="23" fillId="2" borderId="59" xfId="0" applyFont="1" applyFill="1" applyBorder="1" applyAlignment="1">
      <alignment horizontal="right" vertical="center" shrinkToFit="1"/>
    </xf>
    <xf numFmtId="0" fontId="23" fillId="2" borderId="65" xfId="0" applyFont="1" applyFill="1" applyBorder="1" applyAlignment="1">
      <alignment horizontal="right" vertical="center" shrinkToFit="1"/>
    </xf>
    <xf numFmtId="180" fontId="23" fillId="0" borderId="64" xfId="0" applyNumberFormat="1" applyFont="1" applyBorder="1" applyAlignment="1">
      <alignment horizontal="right" vertical="center" shrinkToFit="1"/>
    </xf>
    <xf numFmtId="180" fontId="23" fillId="0" borderId="59" xfId="0" applyNumberFormat="1" applyFont="1" applyBorder="1" applyAlignment="1">
      <alignment horizontal="right" vertical="center" shrinkToFit="1"/>
    </xf>
    <xf numFmtId="180" fontId="23" fillId="0" borderId="60" xfId="0" applyNumberFormat="1" applyFont="1" applyBorder="1" applyAlignment="1">
      <alignment horizontal="right" vertical="center" shrinkToFit="1"/>
    </xf>
    <xf numFmtId="180" fontId="23" fillId="0" borderId="302" xfId="0" applyNumberFormat="1" applyFont="1" applyBorder="1" applyAlignment="1">
      <alignment horizontal="right" vertical="center" shrinkToFit="1"/>
    </xf>
    <xf numFmtId="180" fontId="23" fillId="0" borderId="111" xfId="0" applyNumberFormat="1" applyFont="1" applyBorder="1" applyAlignment="1">
      <alignment horizontal="right" vertical="center" shrinkToFit="1"/>
    </xf>
    <xf numFmtId="180" fontId="23" fillId="0" borderId="141" xfId="0" applyNumberFormat="1" applyFont="1" applyBorder="1" applyAlignment="1">
      <alignment horizontal="right" vertical="center" shrinkToFit="1"/>
    </xf>
    <xf numFmtId="0" fontId="23" fillId="0" borderId="110" xfId="0" applyFont="1" applyBorder="1" applyAlignment="1">
      <alignment horizontal="center" vertical="center" shrinkToFit="1"/>
    </xf>
    <xf numFmtId="0" fontId="23" fillId="0" borderId="111" xfId="0" applyFont="1" applyBorder="1" applyAlignment="1">
      <alignment horizontal="center" vertical="center" shrinkToFit="1"/>
    </xf>
    <xf numFmtId="0" fontId="23" fillId="0" borderId="303" xfId="0" applyFont="1" applyBorder="1" applyAlignment="1">
      <alignment horizontal="center" vertical="center" shrinkToFit="1"/>
    </xf>
    <xf numFmtId="0" fontId="23" fillId="0" borderId="302" xfId="0" applyFont="1" applyBorder="1" applyAlignment="1">
      <alignment horizontal="center" vertical="center" shrinkToFit="1"/>
    </xf>
    <xf numFmtId="180" fontId="23" fillId="2" borderId="302" xfId="0" applyNumberFormat="1" applyFont="1" applyFill="1" applyBorder="1" applyAlignment="1">
      <alignment horizontal="right" vertical="center" shrinkToFit="1"/>
    </xf>
    <xf numFmtId="180" fontId="23" fillId="2" borderId="111" xfId="0" applyNumberFormat="1" applyFont="1" applyFill="1" applyBorder="1" applyAlignment="1">
      <alignment horizontal="right" vertical="center" shrinkToFit="1"/>
    </xf>
    <xf numFmtId="180" fontId="23" fillId="2" borderId="303" xfId="0" applyNumberFormat="1" applyFont="1" applyFill="1" applyBorder="1" applyAlignment="1">
      <alignment horizontal="right" vertical="center" shrinkToFit="1"/>
    </xf>
    <xf numFmtId="0" fontId="23" fillId="2" borderId="187" xfId="0" applyFont="1" applyFill="1" applyBorder="1" applyAlignment="1">
      <alignment horizontal="center" vertical="center" shrinkToFit="1"/>
    </xf>
    <xf numFmtId="0" fontId="23" fillId="2" borderId="171" xfId="0" applyFont="1" applyFill="1" applyBorder="1" applyAlignment="1">
      <alignment horizontal="center" vertical="center" shrinkToFit="1"/>
    </xf>
    <xf numFmtId="0" fontId="23" fillId="2" borderId="231" xfId="0" applyFont="1" applyFill="1" applyBorder="1" applyAlignment="1">
      <alignment horizontal="center" vertical="center" shrinkToFit="1"/>
    </xf>
    <xf numFmtId="180" fontId="23" fillId="2" borderId="187" xfId="0" applyNumberFormat="1" applyFont="1" applyFill="1" applyBorder="1" applyAlignment="1">
      <alignment horizontal="center" vertical="center" shrinkToFit="1"/>
    </xf>
    <xf numFmtId="180" fontId="23" fillId="2" borderId="171" xfId="0" applyNumberFormat="1" applyFont="1" applyFill="1" applyBorder="1" applyAlignment="1">
      <alignment horizontal="center" vertical="center" shrinkToFit="1"/>
    </xf>
    <xf numFmtId="180" fontId="23" fillId="2" borderId="231" xfId="0" applyNumberFormat="1" applyFont="1" applyFill="1" applyBorder="1" applyAlignment="1">
      <alignment horizontal="center" vertical="center" shrinkToFit="1"/>
    </xf>
    <xf numFmtId="0" fontId="23" fillId="2" borderId="187" xfId="0" applyFont="1" applyFill="1" applyBorder="1" applyAlignment="1">
      <alignment horizontal="right" vertical="center" shrinkToFit="1"/>
    </xf>
    <xf numFmtId="0" fontId="23" fillId="2" borderId="171" xfId="0" applyFont="1" applyFill="1" applyBorder="1" applyAlignment="1">
      <alignment horizontal="right" vertical="center" shrinkToFit="1"/>
    </xf>
    <xf numFmtId="0" fontId="23" fillId="2" borderId="231" xfId="0" applyFont="1" applyFill="1" applyBorder="1" applyAlignment="1">
      <alignment horizontal="right" vertical="center" shrinkToFit="1"/>
    </xf>
    <xf numFmtId="180" fontId="23" fillId="2" borderId="172" xfId="0" applyNumberFormat="1" applyFont="1" applyFill="1" applyBorder="1" applyAlignment="1">
      <alignment horizontal="right" vertical="center" shrinkToFit="1"/>
    </xf>
    <xf numFmtId="0" fontId="23" fillId="0" borderId="215" xfId="0" applyFont="1" applyFill="1" applyBorder="1" applyAlignment="1">
      <alignment horizontal="center" vertical="center" textRotation="255" shrinkToFit="1"/>
    </xf>
    <xf numFmtId="0" fontId="23" fillId="0" borderId="175" xfId="0" applyFont="1" applyBorder="1" applyAlignment="1">
      <alignment horizontal="right" vertical="center" shrinkToFit="1"/>
    </xf>
    <xf numFmtId="0" fontId="23" fillId="0" borderId="123" xfId="0" applyFont="1" applyBorder="1" applyAlignment="1">
      <alignment horizontal="right" vertical="center" shrinkToFit="1"/>
    </xf>
    <xf numFmtId="0" fontId="23" fillId="0" borderId="191" xfId="0" applyFont="1" applyBorder="1" applyAlignment="1">
      <alignment horizontal="right" vertical="center" shrinkToFit="1"/>
    </xf>
    <xf numFmtId="0" fontId="23" fillId="0" borderId="10" xfId="0" applyFont="1" applyBorder="1" applyAlignment="1">
      <alignment horizontal="right" vertical="center" shrinkToFit="1"/>
    </xf>
    <xf numFmtId="0" fontId="23" fillId="0" borderId="0" xfId="0" applyFont="1" applyBorder="1" applyAlignment="1">
      <alignment horizontal="right" vertical="center" shrinkToFit="1"/>
    </xf>
    <xf numFmtId="0" fontId="23" fillId="0" borderId="42" xfId="0" applyFont="1" applyBorder="1" applyAlignment="1">
      <alignment horizontal="right" vertical="center" shrinkToFit="1"/>
    </xf>
    <xf numFmtId="0" fontId="23" fillId="0" borderId="32" xfId="0" applyFont="1" applyBorder="1" applyAlignment="1">
      <alignment horizontal="right" vertical="center" shrinkToFit="1"/>
    </xf>
    <xf numFmtId="0" fontId="23" fillId="0" borderId="31" xfId="0" applyFont="1" applyBorder="1" applyAlignment="1">
      <alignment horizontal="right" vertical="center" shrinkToFit="1"/>
    </xf>
    <xf numFmtId="0" fontId="23" fillId="0" borderId="229" xfId="0" applyFont="1" applyBorder="1" applyAlignment="1">
      <alignment horizontal="right" vertical="center" shrinkToFit="1"/>
    </xf>
    <xf numFmtId="180" fontId="23" fillId="0" borderId="175" xfId="0" applyNumberFormat="1" applyFont="1" applyBorder="1" applyAlignment="1">
      <alignment horizontal="right" vertical="center" shrinkToFit="1"/>
    </xf>
    <xf numFmtId="180" fontId="23" fillId="0" borderId="124" xfId="0" applyNumberFormat="1" applyFont="1" applyBorder="1" applyAlignment="1">
      <alignment horizontal="right" vertical="center" shrinkToFit="1"/>
    </xf>
    <xf numFmtId="180" fontId="23" fillId="0" borderId="10" xfId="0" applyNumberFormat="1" applyFont="1" applyBorder="1" applyAlignment="1">
      <alignment horizontal="right" vertical="center" shrinkToFit="1"/>
    </xf>
    <xf numFmtId="180" fontId="23" fillId="0" borderId="0" xfId="0" applyNumberFormat="1" applyFont="1" applyBorder="1" applyAlignment="1">
      <alignment horizontal="right" vertical="center" shrinkToFit="1"/>
    </xf>
    <xf numFmtId="180" fontId="23" fillId="0" borderId="5" xfId="0" applyNumberFormat="1" applyFont="1" applyBorder="1" applyAlignment="1">
      <alignment horizontal="right" vertical="center" shrinkToFit="1"/>
    </xf>
    <xf numFmtId="180" fontId="23" fillId="0" borderId="32" xfId="0" applyNumberFormat="1" applyFont="1" applyBorder="1" applyAlignment="1">
      <alignment horizontal="right" vertical="center" shrinkToFit="1"/>
    </xf>
    <xf numFmtId="180" fontId="23" fillId="0" borderId="33" xfId="0" applyNumberFormat="1" applyFont="1" applyBorder="1" applyAlignment="1">
      <alignment horizontal="right" vertical="center" shrinkToFit="1"/>
    </xf>
    <xf numFmtId="0" fontId="23" fillId="0" borderId="302" xfId="0" applyFont="1" applyBorder="1" applyAlignment="1">
      <alignment horizontal="right" vertical="center" shrinkToFit="1"/>
    </xf>
    <xf numFmtId="0" fontId="23" fillId="0" borderId="111" xfId="0" applyFont="1" applyBorder="1" applyAlignment="1">
      <alignment horizontal="right" vertical="center" shrinkToFit="1"/>
    </xf>
    <xf numFmtId="0" fontId="23" fillId="0" borderId="303" xfId="0" applyFont="1" applyBorder="1" applyAlignment="1">
      <alignment horizontal="right" vertical="center" shrinkToFit="1"/>
    </xf>
    <xf numFmtId="0" fontId="23" fillId="2" borderId="226" xfId="0" applyFont="1" applyFill="1" applyBorder="1" applyAlignment="1">
      <alignment horizontal="right" vertical="center" shrinkToFit="1"/>
    </xf>
    <xf numFmtId="0" fontId="23" fillId="2" borderId="227" xfId="0" applyFont="1" applyFill="1" applyBorder="1" applyAlignment="1">
      <alignment horizontal="right" vertical="center" shrinkToFit="1"/>
    </xf>
    <xf numFmtId="0" fontId="23" fillId="2" borderId="228" xfId="0" applyFont="1" applyFill="1" applyBorder="1" applyAlignment="1">
      <alignment horizontal="right" vertical="center" shrinkToFit="1"/>
    </xf>
    <xf numFmtId="180" fontId="23" fillId="0" borderId="226" xfId="0" applyNumberFormat="1" applyFont="1" applyFill="1" applyBorder="1" applyAlignment="1">
      <alignment horizontal="right" vertical="center" shrinkToFit="1"/>
    </xf>
    <xf numFmtId="180" fontId="23" fillId="0" borderId="227" xfId="0" applyNumberFormat="1" applyFont="1" applyFill="1" applyBorder="1" applyAlignment="1">
      <alignment horizontal="right" vertical="center" shrinkToFit="1"/>
    </xf>
    <xf numFmtId="180" fontId="23" fillId="0" borderId="228" xfId="0" applyNumberFormat="1" applyFont="1" applyFill="1" applyBorder="1" applyAlignment="1">
      <alignment horizontal="right" vertical="center" shrinkToFit="1"/>
    </xf>
    <xf numFmtId="180" fontId="23" fillId="2" borderId="17" xfId="0" applyNumberFormat="1" applyFont="1" applyFill="1" applyBorder="1" applyAlignment="1">
      <alignment horizontal="right" vertical="center" shrinkToFit="1"/>
    </xf>
    <xf numFmtId="0" fontId="23" fillId="0" borderId="44" xfId="0" applyFont="1" applyBorder="1" applyAlignment="1">
      <alignment horizontal="right" vertical="center" shrinkToFit="1"/>
    </xf>
    <xf numFmtId="0" fontId="23" fillId="0" borderId="16" xfId="0" applyFont="1" applyBorder="1" applyAlignment="1">
      <alignment horizontal="right" vertical="center" shrinkToFit="1"/>
    </xf>
    <xf numFmtId="0" fontId="23" fillId="0" borderId="45" xfId="0" applyFont="1" applyBorder="1" applyAlignment="1">
      <alignment horizontal="right" vertical="center" shrinkToFit="1"/>
    </xf>
    <xf numFmtId="0" fontId="6" fillId="2" borderId="211" xfId="0" applyFont="1" applyFill="1" applyBorder="1" applyAlignment="1">
      <alignment horizontal="center" vertical="center" shrinkToFit="1"/>
    </xf>
    <xf numFmtId="0" fontId="6" fillId="2" borderId="235" xfId="0" applyFont="1" applyFill="1" applyBorder="1" applyAlignment="1">
      <alignment horizontal="center" vertical="center" shrinkToFit="1"/>
    </xf>
    <xf numFmtId="0" fontId="23" fillId="0" borderId="199" xfId="0" applyFont="1" applyBorder="1" applyAlignment="1">
      <alignment horizontal="center" vertical="center" wrapText="1" shrinkToFit="1"/>
    </xf>
    <xf numFmtId="0" fontId="23" fillId="0" borderId="250" xfId="0" applyFont="1" applyBorder="1" applyAlignment="1">
      <alignment horizontal="center" vertical="center" wrapText="1" shrinkToFit="1"/>
    </xf>
    <xf numFmtId="0" fontId="23" fillId="0" borderId="215" xfId="0" applyFont="1" applyBorder="1" applyAlignment="1">
      <alignment horizontal="center" vertical="center" wrapText="1" shrinkToFit="1"/>
    </xf>
    <xf numFmtId="0" fontId="23" fillId="0" borderId="64" xfId="0" applyFont="1" applyBorder="1" applyAlignment="1">
      <alignment horizontal="right" vertical="center" shrinkToFit="1"/>
    </xf>
    <xf numFmtId="0" fontId="23" fillId="0" borderId="59" xfId="0" applyFont="1" applyBorder="1" applyAlignment="1">
      <alignment horizontal="right" vertical="center" shrinkToFit="1"/>
    </xf>
    <xf numFmtId="0" fontId="23" fillId="0" borderId="65" xfId="0" applyFont="1" applyBorder="1" applyAlignment="1">
      <alignment horizontal="right" vertical="center" shrinkToFit="1"/>
    </xf>
    <xf numFmtId="0" fontId="13" fillId="0" borderId="219" xfId="0" applyFont="1" applyBorder="1" applyAlignment="1">
      <alignment horizontal="center" vertical="center" shrinkToFit="1"/>
    </xf>
    <xf numFmtId="0" fontId="13" fillId="0" borderId="263" xfId="0" applyFont="1" applyBorder="1" applyAlignment="1">
      <alignment horizontal="center" vertical="center" shrinkToFit="1"/>
    </xf>
    <xf numFmtId="0" fontId="13" fillId="0" borderId="305" xfId="0" applyFont="1" applyBorder="1" applyAlignment="1">
      <alignment horizontal="center" vertical="center" shrinkToFit="1"/>
    </xf>
    <xf numFmtId="0" fontId="13" fillId="0" borderId="304" xfId="0" applyFont="1" applyBorder="1" applyAlignment="1">
      <alignment horizontal="right" vertical="center" shrinkToFit="1"/>
    </xf>
    <xf numFmtId="0" fontId="13" fillId="0" borderId="220" xfId="0" applyFont="1" applyBorder="1" applyAlignment="1">
      <alignment horizontal="right" vertical="center" shrinkToFit="1"/>
    </xf>
    <xf numFmtId="0" fontId="13" fillId="0" borderId="263" xfId="0" applyFont="1" applyBorder="1" applyAlignment="1">
      <alignment horizontal="right" vertical="center" shrinkToFit="1"/>
    </xf>
    <xf numFmtId="0" fontId="6" fillId="0" borderId="211" xfId="0" applyFont="1" applyBorder="1" applyAlignment="1">
      <alignment horizontal="right" vertical="center" shrinkToFit="1"/>
    </xf>
    <xf numFmtId="0" fontId="6" fillId="0" borderId="234" xfId="0" applyFont="1" applyBorder="1" applyAlignment="1">
      <alignment horizontal="right" vertical="center" shrinkToFit="1"/>
    </xf>
    <xf numFmtId="0" fontId="6" fillId="0" borderId="306" xfId="0" applyFont="1" applyBorder="1" applyAlignment="1">
      <alignment horizontal="right" vertical="center" shrinkToFit="1"/>
    </xf>
    <xf numFmtId="0" fontId="23" fillId="0" borderId="262" xfId="0" applyFont="1" applyBorder="1" applyAlignment="1">
      <alignment horizontal="center" vertical="center" shrinkToFit="1"/>
    </xf>
    <xf numFmtId="0" fontId="23" fillId="0" borderId="220" xfId="0" applyFont="1" applyBorder="1" applyAlignment="1">
      <alignment horizontal="center" vertical="center" shrinkToFit="1"/>
    </xf>
    <xf numFmtId="0" fontId="23" fillId="0" borderId="305" xfId="0" applyFont="1" applyBorder="1" applyAlignment="1">
      <alignment horizontal="center" vertical="center" shrinkToFit="1"/>
    </xf>
    <xf numFmtId="0" fontId="13" fillId="0" borderId="304" xfId="0" applyFont="1" applyBorder="1" applyAlignment="1">
      <alignment horizontal="center" vertical="center" shrinkToFit="1"/>
    </xf>
    <xf numFmtId="0" fontId="6" fillId="2" borderId="308" xfId="0" applyFont="1" applyFill="1" applyBorder="1" applyAlignment="1">
      <alignment horizontal="center" vertical="center" shrinkToFit="1"/>
    </xf>
    <xf numFmtId="0" fontId="13" fillId="0" borderId="307" xfId="0" applyFont="1" applyBorder="1" applyAlignment="1">
      <alignment horizontal="right" vertical="center" shrinkToFit="1"/>
    </xf>
    <xf numFmtId="0" fontId="13" fillId="0" borderId="234" xfId="0" applyFont="1" applyBorder="1" applyAlignment="1">
      <alignment horizontal="right" vertical="center" shrinkToFit="1"/>
    </xf>
    <xf numFmtId="0" fontId="13" fillId="0" borderId="235" xfId="0" applyFont="1" applyBorder="1" applyAlignment="1">
      <alignment horizontal="right" vertical="center" shrinkToFit="1"/>
    </xf>
    <xf numFmtId="0" fontId="23" fillId="0" borderId="261" xfId="0" applyFont="1" applyBorder="1" applyAlignment="1">
      <alignment horizontal="center" vertical="center" shrinkToFit="1"/>
    </xf>
    <xf numFmtId="0" fontId="23" fillId="0" borderId="234" xfId="0" applyFont="1" applyBorder="1" applyAlignment="1">
      <alignment horizontal="center" vertical="center" shrinkToFit="1"/>
    </xf>
    <xf numFmtId="0" fontId="23" fillId="0" borderId="308" xfId="0" applyFont="1" applyBorder="1" applyAlignment="1">
      <alignment horizontal="center" vertical="center" shrinkToFit="1"/>
    </xf>
    <xf numFmtId="0" fontId="6" fillId="2" borderId="307" xfId="0" applyFont="1" applyFill="1" applyBorder="1" applyAlignment="1">
      <alignment horizontal="center" vertical="center" shrinkToFit="1"/>
    </xf>
    <xf numFmtId="0" fontId="23" fillId="0" borderId="173" xfId="0" applyFont="1" applyBorder="1" applyAlignment="1">
      <alignment horizontal="center" vertical="center" shrinkToFit="1"/>
    </xf>
    <xf numFmtId="0" fontId="23" fillId="0" borderId="310" xfId="0" applyFont="1" applyBorder="1" applyAlignment="1">
      <alignment horizontal="center" vertical="center" shrinkToFit="1"/>
    </xf>
    <xf numFmtId="0" fontId="6" fillId="2" borderId="309" xfId="0" applyFont="1" applyFill="1" applyBorder="1" applyAlignment="1">
      <alignment horizontal="center" vertical="center" shrinkToFit="1"/>
    </xf>
    <xf numFmtId="0" fontId="6" fillId="2" borderId="45" xfId="0" applyFont="1" applyFill="1" applyBorder="1" applyAlignment="1">
      <alignment horizontal="center" vertical="center" shrinkToFit="1"/>
    </xf>
    <xf numFmtId="0" fontId="6" fillId="2" borderId="44" xfId="0" applyFont="1" applyFill="1" applyBorder="1" applyAlignment="1">
      <alignment horizontal="center" vertical="center" shrinkToFit="1"/>
    </xf>
    <xf numFmtId="0" fontId="6" fillId="2" borderId="310" xfId="0" applyFont="1" applyFill="1" applyBorder="1" applyAlignment="1">
      <alignment horizontal="center" vertical="center" shrinkToFit="1"/>
    </xf>
    <xf numFmtId="0" fontId="13" fillId="0" borderId="309" xfId="0" applyFont="1" applyBorder="1" applyAlignment="1">
      <alignment horizontal="right" vertical="center" shrinkToFit="1"/>
    </xf>
    <xf numFmtId="0" fontId="13" fillId="0" borderId="16" xfId="0" applyFont="1" applyBorder="1" applyAlignment="1">
      <alignment horizontal="right" vertical="center" shrinkToFit="1"/>
    </xf>
    <xf numFmtId="0" fontId="13" fillId="0" borderId="45" xfId="0" applyFont="1" applyBorder="1" applyAlignment="1">
      <alignment horizontal="right" vertical="center" shrinkToFit="1"/>
    </xf>
    <xf numFmtId="0" fontId="6" fillId="0" borderId="44" xfId="0" applyFont="1" applyBorder="1" applyAlignment="1">
      <alignment horizontal="right" vertical="center" shrinkToFit="1"/>
    </xf>
    <xf numFmtId="0" fontId="6" fillId="0" borderId="16" xfId="0" applyFont="1" applyBorder="1" applyAlignment="1">
      <alignment horizontal="right" vertical="center" shrinkToFit="1"/>
    </xf>
    <xf numFmtId="0" fontId="6" fillId="0" borderId="151" xfId="0" applyFont="1" applyBorder="1" applyAlignment="1">
      <alignment horizontal="right" vertical="center" shrinkToFit="1"/>
    </xf>
    <xf numFmtId="0" fontId="6" fillId="2" borderId="64" xfId="0" applyFont="1" applyFill="1" applyBorder="1" applyAlignment="1">
      <alignment horizontal="center" vertical="center" shrinkToFit="1"/>
    </xf>
    <xf numFmtId="0" fontId="6" fillId="2" borderId="65" xfId="0" applyFont="1" applyFill="1" applyBorder="1" applyAlignment="1">
      <alignment horizontal="center" vertical="center" shrinkToFit="1"/>
    </xf>
    <xf numFmtId="0" fontId="6" fillId="2" borderId="313" xfId="0" applyFont="1" applyFill="1" applyBorder="1" applyAlignment="1">
      <alignment horizontal="center" vertical="center" shrinkToFit="1"/>
    </xf>
    <xf numFmtId="0" fontId="13" fillId="0" borderId="312" xfId="0" applyFont="1" applyBorder="1" applyAlignment="1">
      <alignment horizontal="right" vertical="center" shrinkToFit="1"/>
    </xf>
    <xf numFmtId="0" fontId="13" fillId="0" borderId="59" xfId="0" applyFont="1" applyBorder="1" applyAlignment="1">
      <alignment horizontal="right" vertical="center" shrinkToFit="1"/>
    </xf>
    <xf numFmtId="0" fontId="13" fillId="0" borderId="65" xfId="0" applyFont="1" applyBorder="1" applyAlignment="1">
      <alignment horizontal="right" vertical="center" shrinkToFit="1"/>
    </xf>
    <xf numFmtId="0" fontId="6" fillId="0" borderId="64" xfId="0" applyFont="1" applyBorder="1" applyAlignment="1">
      <alignment horizontal="right" vertical="center" shrinkToFit="1"/>
    </xf>
    <xf numFmtId="0" fontId="6" fillId="0" borderId="59" xfId="0" applyFont="1" applyBorder="1" applyAlignment="1">
      <alignment horizontal="right" vertical="center" shrinkToFit="1"/>
    </xf>
    <xf numFmtId="0" fontId="6" fillId="0" borderId="311" xfId="0" applyFont="1" applyBorder="1" applyAlignment="1">
      <alignment horizontal="right" vertical="center" shrinkToFit="1"/>
    </xf>
    <xf numFmtId="0" fontId="23" fillId="0" borderId="260" xfId="0" applyFont="1" applyBorder="1" applyAlignment="1">
      <alignment horizontal="center" vertical="center" shrinkToFit="1"/>
    </xf>
    <xf numFmtId="0" fontId="23" fillId="0" borderId="313" xfId="0" applyFont="1" applyBorder="1" applyAlignment="1">
      <alignment horizontal="center" vertical="center" shrinkToFit="1"/>
    </xf>
    <xf numFmtId="0" fontId="6" fillId="2" borderId="312" xfId="0" applyFont="1" applyFill="1" applyBorder="1" applyAlignment="1">
      <alignment horizontal="center" vertical="center" shrinkToFit="1"/>
    </xf>
    <xf numFmtId="0" fontId="6" fillId="0" borderId="317"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318" xfId="0" applyFont="1" applyBorder="1" applyAlignment="1">
      <alignment horizontal="center" vertical="center" shrinkToFit="1"/>
    </xf>
    <xf numFmtId="0" fontId="6" fillId="0" borderId="258" xfId="0" applyFont="1" applyBorder="1" applyAlignment="1">
      <alignment horizontal="center" vertical="center" shrinkToFit="1"/>
    </xf>
    <xf numFmtId="0" fontId="6" fillId="0" borderId="259" xfId="0" applyFont="1" applyBorder="1" applyAlignment="1">
      <alignment horizontal="center" vertical="center" shrinkToFit="1"/>
    </xf>
    <xf numFmtId="0" fontId="6" fillId="0" borderId="319" xfId="0" applyFont="1" applyBorder="1" applyAlignment="1">
      <alignment horizontal="center" vertical="center" shrinkToFit="1"/>
    </xf>
    <xf numFmtId="0" fontId="23" fillId="0" borderId="316" xfId="0" applyFont="1" applyBorder="1" applyAlignment="1">
      <alignment horizontal="center" vertical="center" shrinkToFit="1"/>
    </xf>
    <xf numFmtId="0" fontId="23" fillId="0" borderId="259" xfId="0" applyFont="1" applyBorder="1" applyAlignment="1">
      <alignment horizontal="center" vertical="center" shrinkToFit="1"/>
    </xf>
    <xf numFmtId="0" fontId="23" fillId="0" borderId="272" xfId="0" applyFont="1" applyBorder="1" applyAlignment="1">
      <alignment horizontal="center" vertical="center" shrinkToFit="1"/>
    </xf>
    <xf numFmtId="0" fontId="23" fillId="0" borderId="314" xfId="0" applyFont="1" applyBorder="1" applyAlignment="1">
      <alignment horizontal="center" vertical="center" shrinkToFit="1"/>
    </xf>
    <xf numFmtId="0" fontId="23" fillId="0" borderId="315" xfId="0" applyFont="1" applyBorder="1" applyAlignment="1">
      <alignment horizontal="center" vertical="center" shrinkToFit="1"/>
    </xf>
    <xf numFmtId="0" fontId="26" fillId="0" borderId="309" xfId="0" applyFont="1" applyBorder="1" applyAlignment="1">
      <alignment horizontal="center" vertical="center" shrinkToFit="1"/>
    </xf>
    <xf numFmtId="0" fontId="26" fillId="0" borderId="45" xfId="0" applyFont="1" applyBorder="1" applyAlignment="1">
      <alignment horizontal="center" vertical="center" shrinkToFit="1"/>
    </xf>
    <xf numFmtId="0" fontId="26" fillId="0" borderId="44" xfId="0" applyFont="1" applyBorder="1" applyAlignment="1">
      <alignment horizontal="center" vertical="center" shrinkToFit="1"/>
    </xf>
    <xf numFmtId="0" fontId="12" fillId="0" borderId="0" xfId="0" applyFont="1" applyFill="1" applyAlignment="1">
      <alignment horizontal="center" vertical="center"/>
    </xf>
    <xf numFmtId="0" fontId="26" fillId="0" borderId="310" xfId="0" applyFont="1" applyBorder="1" applyAlignment="1">
      <alignment horizontal="center" vertical="center" shrinkToFit="1"/>
    </xf>
    <xf numFmtId="0" fontId="23" fillId="2" borderId="307" xfId="0" applyFont="1" applyFill="1" applyBorder="1" applyAlignment="1">
      <alignment horizontal="center" vertical="center" shrinkToFit="1"/>
    </xf>
    <xf numFmtId="0" fontId="23" fillId="0" borderId="256" xfId="0" applyFont="1" applyBorder="1" applyAlignment="1">
      <alignment horizontal="center" vertical="center" shrinkToFit="1"/>
    </xf>
    <xf numFmtId="0" fontId="23" fillId="0" borderId="257" xfId="0" applyFont="1" applyBorder="1" applyAlignment="1">
      <alignment horizontal="center" vertical="center" shrinkToFit="1"/>
    </xf>
    <xf numFmtId="0" fontId="6" fillId="2" borderId="31" xfId="0" applyFont="1" applyFill="1" applyBorder="1" applyAlignment="1">
      <alignment horizontal="left" vertical="center"/>
    </xf>
    <xf numFmtId="0" fontId="6" fillId="2" borderId="234" xfId="0" applyFont="1" applyFill="1" applyBorder="1" applyAlignment="1">
      <alignment vertical="center"/>
    </xf>
    <xf numFmtId="0" fontId="6" fillId="0" borderId="273" xfId="0" applyFont="1" applyBorder="1" applyAlignment="1">
      <alignment horizontal="center" vertical="center"/>
    </xf>
    <xf numFmtId="0" fontId="6" fillId="0" borderId="274" xfId="0" applyFont="1" applyBorder="1" applyAlignment="1">
      <alignment horizontal="center" vertical="center"/>
    </xf>
    <xf numFmtId="180" fontId="6" fillId="0" borderId="242" xfId="0" applyNumberFormat="1" applyFont="1" applyBorder="1" applyAlignment="1">
      <alignment horizontal="right" vertical="center"/>
    </xf>
    <xf numFmtId="180" fontId="6" fillId="0" borderId="237" xfId="0" applyNumberFormat="1" applyFont="1" applyBorder="1" applyAlignment="1">
      <alignment horizontal="right" vertical="center"/>
    </xf>
    <xf numFmtId="180" fontId="6" fillId="0" borderId="238" xfId="0" applyNumberFormat="1" applyFont="1" applyBorder="1" applyAlignment="1">
      <alignment horizontal="right" vertical="center"/>
    </xf>
    <xf numFmtId="0" fontId="6" fillId="0" borderId="275" xfId="0" applyFont="1" applyBorder="1" applyAlignment="1">
      <alignment horizontal="center" vertical="center"/>
    </xf>
    <xf numFmtId="0" fontId="6" fillId="0" borderId="276"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2" borderId="35" xfId="0" applyFont="1" applyFill="1" applyBorder="1" applyAlignment="1">
      <alignment horizontal="center" vertical="center"/>
    </xf>
    <xf numFmtId="180" fontId="6" fillId="2" borderId="52" xfId="0" applyNumberFormat="1" applyFont="1" applyFill="1" applyBorder="1" applyAlignment="1">
      <alignment horizontal="right" vertical="center"/>
    </xf>
    <xf numFmtId="0" fontId="6" fillId="2" borderId="52" xfId="0" applyFont="1" applyFill="1" applyBorder="1" applyAlignment="1">
      <alignment horizontal="left" vertical="center"/>
    </xf>
    <xf numFmtId="0" fontId="6" fillId="2" borderId="53" xfId="0" applyFont="1" applyFill="1" applyBorder="1" applyAlignment="1">
      <alignment horizontal="left" vertical="center"/>
    </xf>
    <xf numFmtId="0" fontId="6" fillId="0" borderId="233" xfId="0" applyFont="1" applyBorder="1" applyAlignment="1">
      <alignment horizontal="center" vertical="center"/>
    </xf>
    <xf numFmtId="0" fontId="6" fillId="0" borderId="272" xfId="0" applyFont="1" applyBorder="1" applyAlignment="1">
      <alignment horizontal="center" vertical="center"/>
    </xf>
    <xf numFmtId="0" fontId="6" fillId="0" borderId="210" xfId="0" applyFont="1" applyBorder="1" applyAlignment="1">
      <alignment horizontal="center" vertical="center"/>
    </xf>
    <xf numFmtId="180" fontId="6" fillId="0" borderId="196" xfId="0" applyNumberFormat="1" applyFont="1" applyBorder="1" applyAlignment="1">
      <alignment horizontal="right" vertical="center"/>
    </xf>
    <xf numFmtId="0" fontId="6" fillId="0" borderId="269" xfId="0" applyFont="1" applyBorder="1" applyAlignment="1">
      <alignment horizontal="center" vertical="center"/>
    </xf>
    <xf numFmtId="0" fontId="6" fillId="0" borderId="270" xfId="0" applyFont="1" applyBorder="1" applyAlignment="1">
      <alignment horizontal="center" vertical="center"/>
    </xf>
    <xf numFmtId="0" fontId="6" fillId="0" borderId="174" xfId="0" applyFont="1" applyBorder="1" applyAlignment="1">
      <alignment horizontal="left" vertical="center" wrapText="1"/>
    </xf>
    <xf numFmtId="0" fontId="6" fillId="0" borderId="123" xfId="0" applyFont="1" applyBorder="1" applyAlignment="1">
      <alignment horizontal="left" vertical="center" wrapText="1"/>
    </xf>
    <xf numFmtId="0" fontId="6" fillId="0" borderId="191" xfId="0" applyFont="1" applyBorder="1" applyAlignment="1">
      <alignment horizontal="left" vertical="center" wrapText="1"/>
    </xf>
    <xf numFmtId="180" fontId="6" fillId="2" borderId="98" xfId="0" applyNumberFormat="1" applyFont="1" applyFill="1" applyBorder="1" applyAlignment="1">
      <alignment horizontal="right" vertical="center"/>
    </xf>
    <xf numFmtId="0" fontId="6" fillId="2" borderId="98" xfId="0" applyFont="1" applyFill="1" applyBorder="1" applyAlignment="1">
      <alignment horizontal="left" vertical="center"/>
    </xf>
    <xf numFmtId="0" fontId="6" fillId="2" borderId="99" xfId="0" applyFont="1" applyFill="1" applyBorder="1" applyAlignment="1">
      <alignment horizontal="left" vertical="center"/>
    </xf>
    <xf numFmtId="0" fontId="6" fillId="0" borderId="229" xfId="0" applyFont="1" applyBorder="1" applyAlignment="1">
      <alignment horizontal="center" vertical="center"/>
    </xf>
    <xf numFmtId="0" fontId="6" fillId="0" borderId="102" xfId="0" applyFont="1" applyBorder="1" applyAlignment="1">
      <alignment horizontal="center" vertical="center"/>
    </xf>
    <xf numFmtId="180" fontId="6" fillId="0" borderId="102" xfId="0" applyNumberFormat="1" applyFont="1" applyBorder="1" applyAlignment="1">
      <alignment horizontal="right" vertical="center"/>
    </xf>
    <xf numFmtId="0" fontId="6" fillId="0" borderId="245" xfId="0" applyFont="1" applyBorder="1" applyAlignment="1">
      <alignment horizontal="center" vertical="center"/>
    </xf>
    <xf numFmtId="0" fontId="6" fillId="0" borderId="271" xfId="0" applyFont="1" applyBorder="1" applyAlignment="1">
      <alignment horizontal="center" vertical="center"/>
    </xf>
    <xf numFmtId="0" fontId="13" fillId="0" borderId="62" xfId="0" applyFont="1" applyBorder="1" applyAlignment="1">
      <alignment horizontal="center" vertical="center" wrapText="1"/>
    </xf>
    <xf numFmtId="0" fontId="13" fillId="0" borderId="61" xfId="0" applyFont="1" applyBorder="1" applyAlignment="1">
      <alignment horizontal="center" vertical="center"/>
    </xf>
    <xf numFmtId="0" fontId="13" fillId="0" borderId="55" xfId="0" applyFont="1" applyBorder="1" applyAlignment="1">
      <alignment horizontal="center" vertical="center"/>
    </xf>
    <xf numFmtId="0" fontId="13" fillId="0" borderId="51" xfId="0" applyFont="1" applyBorder="1" applyAlignment="1">
      <alignment horizontal="center" vertical="center"/>
    </xf>
    <xf numFmtId="0" fontId="13" fillId="0" borderId="268" xfId="0" applyFont="1" applyBorder="1" applyAlignment="1">
      <alignment horizontal="center" vertical="center"/>
    </xf>
    <xf numFmtId="0" fontId="13" fillId="0" borderId="196" xfId="0" applyFont="1" applyBorder="1" applyAlignment="1">
      <alignment horizontal="center" vertical="center"/>
    </xf>
    <xf numFmtId="0" fontId="6" fillId="0" borderId="61" xfId="0" applyFont="1" applyBorder="1" applyAlignment="1">
      <alignment horizontal="left" vertical="center"/>
    </xf>
    <xf numFmtId="0" fontId="6" fillId="0" borderId="51" xfId="0" applyFont="1" applyBorder="1" applyAlignment="1">
      <alignment horizontal="left" vertical="center"/>
    </xf>
    <xf numFmtId="0" fontId="6" fillId="0" borderId="44" xfId="0" applyFont="1" applyBorder="1" applyAlignment="1">
      <alignment horizontal="left" vertical="center"/>
    </xf>
    <xf numFmtId="0" fontId="6" fillId="2" borderId="45" xfId="0" applyFont="1" applyFill="1" applyBorder="1" applyAlignment="1">
      <alignment horizontal="left" vertical="center"/>
    </xf>
    <xf numFmtId="0" fontId="6" fillId="2" borderId="51" xfId="0" applyFont="1" applyFill="1" applyBorder="1" applyAlignment="1">
      <alignment horizontal="left" vertical="center"/>
    </xf>
    <xf numFmtId="0" fontId="6" fillId="2" borderId="44" xfId="0" applyFont="1" applyFill="1" applyBorder="1" applyAlignment="1">
      <alignment horizontal="left" vertical="center"/>
    </xf>
    <xf numFmtId="180" fontId="6" fillId="2" borderId="51" xfId="0" applyNumberFormat="1" applyFont="1" applyFill="1" applyBorder="1" applyAlignment="1">
      <alignment horizontal="right" vertical="center"/>
    </xf>
    <xf numFmtId="0" fontId="6" fillId="2" borderId="71" xfId="0" applyFont="1" applyFill="1" applyBorder="1" applyAlignment="1">
      <alignment horizontal="left" vertical="center"/>
    </xf>
    <xf numFmtId="0" fontId="6" fillId="0" borderId="196" xfId="0" applyFont="1" applyBorder="1" applyAlignment="1">
      <alignment horizontal="center"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182" xfId="0" applyFont="1" applyBorder="1" applyAlignment="1">
      <alignment horizontal="left" vertical="center"/>
    </xf>
    <xf numFmtId="180" fontId="6" fillId="0" borderId="109" xfId="0" applyNumberFormat="1" applyFont="1" applyBorder="1" applyAlignment="1">
      <alignment horizontal="right" vertical="center"/>
    </xf>
    <xf numFmtId="0" fontId="6" fillId="0" borderId="266" xfId="0" applyFont="1" applyBorder="1" applyAlignment="1">
      <alignment horizontal="center" vertical="center"/>
    </xf>
    <xf numFmtId="0" fontId="6" fillId="0" borderId="267" xfId="0" applyFont="1" applyBorder="1" applyAlignment="1">
      <alignment horizontal="center" vertical="center"/>
    </xf>
    <xf numFmtId="0" fontId="6" fillId="0" borderId="48" xfId="0" applyFont="1" applyBorder="1" applyAlignment="1">
      <alignment horizontal="center" vertical="center"/>
    </xf>
    <xf numFmtId="0" fontId="6" fillId="0" borderId="47" xfId="0" applyFont="1" applyBorder="1" applyAlignment="1">
      <alignment horizontal="center" vertical="center"/>
    </xf>
    <xf numFmtId="0" fontId="6" fillId="0" borderId="49" xfId="0" applyFont="1" applyBorder="1" applyAlignment="1">
      <alignment horizontal="center" vertical="center"/>
    </xf>
    <xf numFmtId="0" fontId="6" fillId="0" borderId="78" xfId="0" applyFont="1" applyBorder="1" applyAlignment="1">
      <alignment horizontal="left" vertical="center"/>
    </xf>
    <xf numFmtId="0" fontId="6" fillId="0" borderId="16" xfId="0" applyFont="1" applyBorder="1" applyAlignment="1">
      <alignment horizontal="left" vertical="center"/>
    </xf>
    <xf numFmtId="0" fontId="6" fillId="0" borderId="45" xfId="0" applyFont="1" applyBorder="1" applyAlignment="1">
      <alignment horizontal="left" vertical="center"/>
    </xf>
    <xf numFmtId="0" fontId="6" fillId="0" borderId="264" xfId="0" applyFont="1" applyBorder="1" applyAlignment="1">
      <alignment horizontal="left" vertical="center"/>
    </xf>
    <xf numFmtId="0" fontId="6" fillId="0" borderId="234" xfId="0" applyFont="1" applyBorder="1" applyAlignment="1">
      <alignment horizontal="left" vertical="center"/>
    </xf>
    <xf numFmtId="180" fontId="6" fillId="2" borderId="210" xfId="0" applyNumberFormat="1" applyFont="1" applyFill="1" applyBorder="1" applyAlignment="1">
      <alignment horizontal="right" vertical="center"/>
    </xf>
    <xf numFmtId="0" fontId="6" fillId="2" borderId="210" xfId="0" applyFont="1" applyFill="1" applyBorder="1" applyAlignment="1">
      <alignment horizontal="left" vertical="center"/>
    </xf>
    <xf numFmtId="0" fontId="6" fillId="2" borderId="265" xfId="0" applyFont="1" applyFill="1" applyBorder="1" applyAlignment="1">
      <alignment horizontal="left" vertical="center"/>
    </xf>
    <xf numFmtId="0" fontId="6" fillId="0" borderId="90" xfId="0" applyFont="1" applyBorder="1" applyAlignment="1">
      <alignment horizontal="left" vertical="center"/>
    </xf>
    <xf numFmtId="0" fontId="6" fillId="0" borderId="59" xfId="0" applyFont="1" applyBorder="1" applyAlignment="1">
      <alignment horizontal="left" vertical="center"/>
    </xf>
    <xf numFmtId="0" fontId="6" fillId="0" borderId="65" xfId="0" applyFont="1" applyBorder="1" applyAlignment="1">
      <alignment horizontal="left" vertical="center"/>
    </xf>
    <xf numFmtId="0" fontId="5" fillId="0" borderId="277" xfId="1" applyFont="1" applyBorder="1" applyAlignment="1">
      <alignment horizontal="center" vertical="center" wrapText="1"/>
    </xf>
    <xf numFmtId="0" fontId="5" fillId="0" borderId="4" xfId="1" applyFont="1" applyBorder="1" applyAlignment="1">
      <alignment horizontal="center" vertical="center" wrapText="1"/>
    </xf>
    <xf numFmtId="0" fontId="5" fillId="0" borderId="42" xfId="1" applyFont="1" applyBorder="1" applyAlignment="1">
      <alignment horizontal="center" vertical="center" wrapText="1"/>
    </xf>
    <xf numFmtId="0" fontId="5" fillId="0" borderId="182" xfId="1" applyFont="1" applyBorder="1" applyAlignment="1">
      <alignment horizontal="center" vertical="center" wrapText="1"/>
    </xf>
    <xf numFmtId="0" fontId="5" fillId="0" borderId="9" xfId="1" applyFont="1" applyBorder="1" applyAlignment="1">
      <alignment horizontal="center" vertical="center"/>
    </xf>
    <xf numFmtId="0" fontId="5" fillId="0" borderId="2" xfId="1" applyFont="1" applyBorder="1" applyAlignment="1">
      <alignment horizontal="center" vertical="center"/>
    </xf>
    <xf numFmtId="0" fontId="5" fillId="0" borderId="277" xfId="1" applyFont="1" applyBorder="1" applyAlignment="1">
      <alignment horizontal="center" vertical="center"/>
    </xf>
    <xf numFmtId="0" fontId="5" fillId="2" borderId="86" xfId="1" applyFont="1" applyFill="1" applyBorder="1" applyAlignment="1">
      <alignment horizontal="center" vertical="center"/>
    </xf>
    <xf numFmtId="0" fontId="5" fillId="2" borderId="13" xfId="1" applyFont="1" applyFill="1" applyBorder="1" applyAlignment="1">
      <alignment horizontal="center" vertical="center"/>
    </xf>
    <xf numFmtId="0" fontId="5" fillId="0" borderId="86" xfId="1" applyFont="1" applyBorder="1" applyAlignment="1">
      <alignment horizontal="center" vertical="center"/>
    </xf>
    <xf numFmtId="0" fontId="5" fillId="0" borderId="13" xfId="1" applyFont="1" applyBorder="1" applyAlignment="1">
      <alignment horizontal="center" vertical="center"/>
    </xf>
    <xf numFmtId="0" fontId="5" fillId="0" borderId="87" xfId="1" applyFont="1" applyBorder="1" applyAlignment="1">
      <alignment horizontal="center" vertical="center"/>
    </xf>
    <xf numFmtId="0" fontId="5" fillId="0" borderId="278" xfId="1" applyFont="1" applyBorder="1" applyAlignment="1">
      <alignment horizontal="center" vertical="center" wrapText="1"/>
    </xf>
    <xf numFmtId="0" fontId="5" fillId="0" borderId="279" xfId="1" applyFont="1" applyBorder="1" applyAlignment="1">
      <alignment horizontal="center" vertical="center" wrapText="1"/>
    </xf>
    <xf numFmtId="0" fontId="5" fillId="0" borderId="280" xfId="1" applyFont="1" applyBorder="1" applyAlignment="1">
      <alignment horizontal="center" vertical="center" wrapText="1"/>
    </xf>
    <xf numFmtId="0" fontId="5" fillId="0" borderId="281" xfId="1" applyFont="1" applyBorder="1" applyAlignment="1">
      <alignment horizontal="center" vertical="center" wrapText="1"/>
    </xf>
    <xf numFmtId="0" fontId="5" fillId="0" borderId="282" xfId="1" applyFont="1" applyBorder="1" applyAlignment="1">
      <alignment horizontal="center" vertical="center" wrapText="1"/>
    </xf>
    <xf numFmtId="0" fontId="5" fillId="0" borderId="283" xfId="1" applyFont="1" applyBorder="1" applyAlignment="1">
      <alignment horizontal="center" vertical="center" wrapText="1"/>
    </xf>
    <xf numFmtId="0" fontId="5" fillId="0" borderId="45" xfId="1" applyFont="1" applyBorder="1" applyAlignment="1">
      <alignment horizontal="center" vertical="center"/>
    </xf>
    <xf numFmtId="0" fontId="5" fillId="2" borderId="44" xfId="1" applyFont="1" applyFill="1" applyBorder="1" applyAlignment="1">
      <alignment horizontal="center" vertical="center"/>
    </xf>
    <xf numFmtId="0" fontId="5" fillId="2" borderId="45" xfId="1" applyFont="1" applyFill="1" applyBorder="1" applyAlignment="1">
      <alignment horizontal="center" vertical="center" shrinkToFit="1"/>
    </xf>
    <xf numFmtId="0" fontId="5" fillId="0" borderId="17" xfId="1" applyFont="1" applyBorder="1" applyAlignment="1">
      <alignment horizontal="center" vertical="center"/>
    </xf>
    <xf numFmtId="0" fontId="5" fillId="0" borderId="27" xfId="1" applyFont="1" applyBorder="1" applyAlignment="1">
      <alignment horizontal="center" vertical="center"/>
    </xf>
    <xf numFmtId="0" fontId="5" fillId="0" borderId="28" xfId="1" applyFont="1" applyBorder="1" applyAlignment="1">
      <alignment horizontal="center" vertical="center"/>
    </xf>
    <xf numFmtId="0" fontId="5" fillId="0" borderId="57" xfId="1" applyFont="1" applyBorder="1" applyAlignment="1">
      <alignment horizontal="center" vertical="center"/>
    </xf>
    <xf numFmtId="0" fontId="5" fillId="0" borderId="35" xfId="1" applyFont="1" applyBorder="1" applyAlignment="1">
      <alignment horizontal="center" vertical="center"/>
    </xf>
    <xf numFmtId="0" fontId="15" fillId="0" borderId="27" xfId="1" applyFont="1" applyBorder="1" applyAlignment="1">
      <alignment horizontal="center" vertical="center" shrinkToFit="1"/>
    </xf>
    <xf numFmtId="0" fontId="15" fillId="0" borderId="28" xfId="1" applyFont="1" applyBorder="1" applyAlignment="1">
      <alignment horizontal="center" vertical="center" shrinkToFit="1"/>
    </xf>
    <xf numFmtId="0" fontId="15" fillId="0" borderId="79" xfId="1" applyFont="1" applyBorder="1" applyAlignment="1">
      <alignment horizontal="center" vertical="center" shrinkToFit="1"/>
    </xf>
    <xf numFmtId="0" fontId="15" fillId="0" borderId="57" xfId="1" applyFont="1" applyBorder="1" applyAlignment="1">
      <alignment horizontal="center" vertical="center" shrinkToFit="1"/>
    </xf>
    <xf numFmtId="0" fontId="15" fillId="0" borderId="35" xfId="1" applyFont="1" applyBorder="1" applyAlignment="1">
      <alignment horizontal="center" vertical="center" shrinkToFit="1"/>
    </xf>
    <xf numFmtId="0" fontId="15" fillId="0" borderId="70" xfId="1" applyFont="1" applyBorder="1" applyAlignment="1">
      <alignment horizontal="center" vertical="center" shrinkToFit="1"/>
    </xf>
    <xf numFmtId="0" fontId="5" fillId="0" borderId="44" xfId="1" applyFont="1" applyBorder="1" applyAlignment="1">
      <alignment horizontal="right" vertical="center" wrapText="1" indent="1"/>
    </xf>
    <xf numFmtId="0" fontId="5" fillId="0" borderId="16" xfId="1" applyFont="1" applyBorder="1" applyAlignment="1">
      <alignment horizontal="right" vertical="center" wrapText="1" indent="1"/>
    </xf>
    <xf numFmtId="0" fontId="5" fillId="0" borderId="28" xfId="1" applyFont="1" applyBorder="1" applyAlignment="1">
      <alignment horizontal="right" vertical="center" wrapText="1" indent="1"/>
    </xf>
    <xf numFmtId="0" fontId="5" fillId="2" borderId="45" xfId="1" applyFont="1" applyFill="1" applyBorder="1" applyAlignment="1">
      <alignment horizontal="center" vertical="center"/>
    </xf>
    <xf numFmtId="0" fontId="5" fillId="0" borderId="82" xfId="1" applyFont="1" applyBorder="1" applyAlignment="1">
      <alignment horizontal="center" vertical="center" wrapText="1"/>
    </xf>
    <xf numFmtId="0" fontId="5" fillId="0" borderId="93" xfId="1" applyFont="1" applyBorder="1" applyAlignment="1">
      <alignment horizontal="center" vertical="center" wrapText="1"/>
    </xf>
    <xf numFmtId="0" fontId="5" fillId="0" borderId="94" xfId="1" applyFont="1" applyBorder="1" applyAlignment="1">
      <alignment horizontal="center" vertical="center" wrapText="1"/>
    </xf>
    <xf numFmtId="0" fontId="5" fillId="0" borderId="27" xfId="1" applyFont="1" applyBorder="1" applyAlignment="1">
      <alignment horizontal="center" vertical="center" shrinkToFit="1"/>
    </xf>
    <xf numFmtId="0" fontId="5" fillId="0" borderId="28" xfId="1" applyFont="1" applyBorder="1" applyAlignment="1">
      <alignment horizontal="center" vertical="center" shrinkToFit="1"/>
    </xf>
    <xf numFmtId="0" fontId="5" fillId="0" borderId="79" xfId="1" applyFont="1" applyBorder="1" applyAlignment="1">
      <alignment horizontal="center" vertical="center" shrinkToFit="1"/>
    </xf>
    <xf numFmtId="0" fontId="5" fillId="0" borderId="10" xfId="1" applyFont="1" applyBorder="1" applyAlignment="1">
      <alignment horizontal="center" vertical="center" shrinkToFit="1"/>
    </xf>
    <xf numFmtId="0" fontId="5" fillId="0" borderId="0" xfId="1" applyFont="1" applyBorder="1" applyAlignment="1">
      <alignment horizontal="center" vertical="center" shrinkToFit="1"/>
    </xf>
    <xf numFmtId="0" fontId="5" fillId="0" borderId="42" xfId="1" applyFont="1" applyBorder="1" applyAlignment="1">
      <alignment horizontal="center" vertical="center" shrinkToFit="1"/>
    </xf>
    <xf numFmtId="0" fontId="5" fillId="0" borderId="57" xfId="1" applyFont="1" applyBorder="1" applyAlignment="1">
      <alignment horizontal="center" vertical="center" shrinkToFit="1"/>
    </xf>
    <xf numFmtId="0" fontId="5" fillId="0" borderId="35" xfId="1" applyFont="1" applyBorder="1" applyAlignment="1">
      <alignment horizontal="center" vertical="center" shrinkToFit="1"/>
    </xf>
    <xf numFmtId="0" fontId="5" fillId="0" borderId="70" xfId="1" applyFont="1" applyBorder="1" applyAlignment="1">
      <alignment horizontal="center" vertical="center" shrinkToFit="1"/>
    </xf>
    <xf numFmtId="0" fontId="5" fillId="0" borderId="79" xfId="1" applyFont="1" applyBorder="1" applyAlignment="1">
      <alignment horizontal="center" vertical="center"/>
    </xf>
    <xf numFmtId="0" fontId="5" fillId="0" borderId="10" xfId="1" applyFont="1" applyBorder="1" applyAlignment="1">
      <alignment horizontal="center" vertical="center"/>
    </xf>
    <xf numFmtId="0" fontId="5" fillId="0" borderId="0" xfId="1" applyFont="1" applyBorder="1" applyAlignment="1">
      <alignment horizontal="center" vertical="center"/>
    </xf>
    <xf numFmtId="0" fontId="5" fillId="0" borderId="42" xfId="1" applyFont="1" applyBorder="1" applyAlignment="1">
      <alignment horizontal="center" vertical="center"/>
    </xf>
    <xf numFmtId="0" fontId="5" fillId="0" borderId="70" xfId="1" applyFont="1" applyBorder="1" applyAlignment="1">
      <alignment horizontal="center" vertical="center"/>
    </xf>
    <xf numFmtId="0" fontId="5" fillId="0" borderId="82" xfId="1" applyFont="1" applyFill="1" applyBorder="1" applyAlignment="1">
      <alignment horizontal="center" vertical="center"/>
    </xf>
    <xf numFmtId="0" fontId="5" fillId="0" borderId="93" xfId="1" applyFont="1" applyFill="1" applyBorder="1" applyAlignment="1">
      <alignment horizontal="center" vertical="center"/>
    </xf>
    <xf numFmtId="0" fontId="5" fillId="0" borderId="94" xfId="1" applyFont="1" applyFill="1" applyBorder="1" applyAlignment="1">
      <alignment horizontal="center" vertical="center"/>
    </xf>
    <xf numFmtId="0" fontId="5" fillId="0" borderId="79" xfId="1" applyFont="1" applyBorder="1" applyAlignment="1">
      <alignment horizontal="center" vertical="center" wrapText="1"/>
    </xf>
    <xf numFmtId="0" fontId="5" fillId="0" borderId="10" xfId="1" applyFont="1" applyBorder="1" applyAlignment="1">
      <alignment horizontal="center" vertical="center" wrapText="1"/>
    </xf>
    <xf numFmtId="0" fontId="5" fillId="0" borderId="0" xfId="1" applyFont="1" applyBorder="1" applyAlignment="1">
      <alignment horizontal="center" vertical="center" wrapText="1"/>
    </xf>
    <xf numFmtId="40" fontId="5" fillId="2" borderId="27" xfId="7" applyNumberFormat="1" applyFont="1" applyFill="1" applyBorder="1" applyAlignment="1">
      <alignment horizontal="center" vertical="center"/>
    </xf>
    <xf numFmtId="40" fontId="5" fillId="2" borderId="28" xfId="7" applyNumberFormat="1" applyFont="1" applyFill="1" applyBorder="1" applyAlignment="1">
      <alignment horizontal="center" vertical="center"/>
    </xf>
    <xf numFmtId="40" fontId="5" fillId="2" borderId="10" xfId="7" applyNumberFormat="1" applyFont="1" applyFill="1" applyBorder="1" applyAlignment="1">
      <alignment horizontal="center" vertical="center"/>
    </xf>
    <xf numFmtId="40" fontId="5" fillId="2" borderId="0" xfId="7" applyNumberFormat="1" applyFont="1" applyFill="1" applyBorder="1" applyAlignment="1">
      <alignment horizontal="center" vertical="center"/>
    </xf>
    <xf numFmtId="40" fontId="5" fillId="2" borderId="44" xfId="7" applyNumberFormat="1" applyFont="1" applyFill="1" applyBorder="1" applyAlignment="1">
      <alignment horizontal="right" vertical="center"/>
    </xf>
    <xf numFmtId="40" fontId="5" fillId="2" borderId="16" xfId="7" applyNumberFormat="1" applyFont="1" applyFill="1" applyBorder="1" applyAlignment="1">
      <alignment horizontal="right" vertical="center"/>
    </xf>
    <xf numFmtId="0" fontId="14" fillId="0" borderId="27" xfId="1" applyFont="1" applyBorder="1" applyAlignment="1">
      <alignment horizontal="center" vertical="center" textRotation="255" wrapText="1"/>
    </xf>
    <xf numFmtId="0" fontId="14" fillId="0" borderId="28" xfId="1" applyFont="1" applyBorder="1" applyAlignment="1">
      <alignment horizontal="center" vertical="center" textRotation="255" wrapText="1"/>
    </xf>
    <xf numFmtId="0" fontId="14" fillId="0" borderId="79" xfId="1" applyFont="1" applyBorder="1" applyAlignment="1">
      <alignment horizontal="center" vertical="center" textRotation="255" wrapText="1"/>
    </xf>
    <xf numFmtId="0" fontId="14" fillId="0" borderId="10" xfId="1" applyFont="1" applyBorder="1" applyAlignment="1">
      <alignment horizontal="center" vertical="center" textRotation="255" wrapText="1"/>
    </xf>
    <xf numFmtId="0" fontId="14" fillId="0" borderId="0" xfId="1" applyFont="1" applyBorder="1" applyAlignment="1">
      <alignment horizontal="center" vertical="center" textRotation="255" wrapText="1"/>
    </xf>
    <xf numFmtId="0" fontId="14" fillId="0" borderId="42" xfId="1" applyFont="1" applyBorder="1" applyAlignment="1">
      <alignment horizontal="center" vertical="center" textRotation="255" wrapText="1"/>
    </xf>
    <xf numFmtId="0" fontId="14" fillId="0" borderId="57" xfId="1" applyFont="1" applyBorder="1" applyAlignment="1">
      <alignment horizontal="center" vertical="center" textRotation="255" wrapText="1"/>
    </xf>
    <xf numFmtId="0" fontId="14" fillId="0" borderId="35" xfId="1" applyFont="1" applyBorder="1" applyAlignment="1">
      <alignment horizontal="center" vertical="center" textRotation="255" wrapText="1"/>
    </xf>
    <xf numFmtId="0" fontId="14" fillId="0" borderId="70" xfId="1" applyFont="1" applyBorder="1" applyAlignment="1">
      <alignment horizontal="center" vertical="center" textRotation="255" wrapText="1"/>
    </xf>
    <xf numFmtId="0" fontId="5" fillId="0" borderId="29" xfId="1" applyFont="1" applyBorder="1" applyAlignment="1">
      <alignment horizontal="center" vertical="center"/>
    </xf>
    <xf numFmtId="0" fontId="5" fillId="2" borderId="50" xfId="1" applyFont="1" applyFill="1" applyBorder="1" applyAlignment="1">
      <alignment horizontal="center" vertical="center"/>
    </xf>
    <xf numFmtId="0" fontId="5" fillId="2" borderId="19" xfId="1" applyFont="1" applyFill="1" applyBorder="1" applyAlignment="1">
      <alignment horizontal="center" vertical="center"/>
    </xf>
    <xf numFmtId="0" fontId="5" fillId="0" borderId="50" xfId="1" applyFont="1" applyBorder="1" applyAlignment="1">
      <alignment horizontal="center" vertical="center"/>
    </xf>
    <xf numFmtId="0" fontId="5" fillId="0" borderId="19" xfId="1" applyFont="1" applyBorder="1" applyAlignment="1">
      <alignment horizontal="center" vertical="center"/>
    </xf>
    <xf numFmtId="0" fontId="5" fillId="0" borderId="19" xfId="1" applyFont="1" applyBorder="1" applyAlignment="1">
      <alignment horizontal="left" vertical="center"/>
    </xf>
    <xf numFmtId="0" fontId="5" fillId="0" borderId="20" xfId="1" applyFont="1" applyBorder="1" applyAlignment="1">
      <alignment horizontal="left" vertical="center"/>
    </xf>
    <xf numFmtId="0" fontId="5" fillId="2" borderId="13" xfId="1" applyFont="1" applyFill="1" applyBorder="1" applyAlignment="1">
      <alignment vertical="center"/>
    </xf>
    <xf numFmtId="0" fontId="5" fillId="2" borderId="14" xfId="1" applyFont="1" applyFill="1" applyBorder="1" applyAlignment="1">
      <alignment vertical="center"/>
    </xf>
    <xf numFmtId="0" fontId="15" fillId="0" borderId="44" xfId="1" applyFont="1" applyFill="1" applyBorder="1" applyAlignment="1">
      <alignment horizontal="center" vertical="center" wrapText="1"/>
    </xf>
    <xf numFmtId="0" fontId="15" fillId="0" borderId="16" xfId="1" applyFont="1" applyFill="1" applyBorder="1" applyAlignment="1">
      <alignment horizontal="center" vertical="center" wrapText="1"/>
    </xf>
    <xf numFmtId="0" fontId="15" fillId="0" borderId="45" xfId="1" applyFont="1" applyFill="1" applyBorder="1" applyAlignment="1">
      <alignment horizontal="center" vertical="center" wrapText="1"/>
    </xf>
    <xf numFmtId="0" fontId="5" fillId="0" borderId="17" xfId="1" applyFont="1" applyFill="1" applyBorder="1" applyAlignment="1">
      <alignment horizontal="center" vertical="center"/>
    </xf>
    <xf numFmtId="0" fontId="5" fillId="0" borderId="51" xfId="1" applyFont="1" applyBorder="1" applyAlignment="1">
      <alignment horizontal="center" vertical="center" shrinkToFit="1"/>
    </xf>
    <xf numFmtId="0" fontId="5" fillId="0" borderId="82" xfId="1" applyFont="1" applyBorder="1" applyAlignment="1">
      <alignment horizontal="center" vertical="center"/>
    </xf>
    <xf numFmtId="0" fontId="5" fillId="0" borderId="93" xfId="1" applyFont="1" applyBorder="1" applyAlignment="1">
      <alignment horizontal="center" vertical="center"/>
    </xf>
    <xf numFmtId="0" fontId="5" fillId="0" borderId="94" xfId="1" applyFont="1" applyBorder="1" applyAlignment="1">
      <alignment horizontal="center" vertical="center"/>
    </xf>
    <xf numFmtId="0" fontId="5" fillId="0" borderId="91"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63" xfId="1" applyFont="1" applyBorder="1" applyAlignment="1">
      <alignment horizontal="center" vertical="center" wrapText="1"/>
    </xf>
    <xf numFmtId="0" fontId="5" fillId="0" borderId="80" xfId="1" applyFont="1" applyBorder="1" applyAlignment="1">
      <alignment horizontal="center" vertical="center" wrapText="1"/>
    </xf>
    <xf numFmtId="0" fontId="5" fillId="0" borderId="70" xfId="1" applyFont="1" applyBorder="1" applyAlignment="1">
      <alignment horizontal="center" vertical="center" wrapText="1"/>
    </xf>
    <xf numFmtId="0" fontId="5" fillId="0" borderId="9"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277" xfId="1" applyFont="1" applyFill="1" applyBorder="1" applyAlignment="1">
      <alignment horizontal="center" vertical="center" wrapText="1"/>
    </xf>
    <xf numFmtId="0" fontId="5" fillId="0" borderId="57" xfId="1" applyFont="1" applyFill="1" applyBorder="1" applyAlignment="1">
      <alignment horizontal="center" vertical="center" wrapText="1"/>
    </xf>
    <xf numFmtId="0" fontId="5" fillId="0" borderId="35" xfId="1" applyFont="1" applyFill="1" applyBorder="1" applyAlignment="1">
      <alignment horizontal="center" vertical="center" wrapText="1"/>
    </xf>
    <xf numFmtId="0" fontId="5" fillId="0" borderId="70" xfId="1" applyFont="1" applyFill="1" applyBorder="1" applyAlignment="1">
      <alignment horizontal="center" vertical="center" wrapText="1"/>
    </xf>
    <xf numFmtId="0" fontId="5" fillId="2" borderId="9" xfId="1" applyFont="1" applyFill="1" applyBorder="1" applyAlignment="1">
      <alignment vertical="center" wrapText="1"/>
    </xf>
    <xf numFmtId="0" fontId="5" fillId="2" borderId="2" xfId="1" applyFont="1" applyFill="1" applyBorder="1" applyAlignment="1">
      <alignment vertical="center" wrapText="1"/>
    </xf>
    <xf numFmtId="0" fontId="5" fillId="2" borderId="3" xfId="1" applyFont="1" applyFill="1" applyBorder="1" applyAlignment="1">
      <alignment vertical="center" wrapText="1"/>
    </xf>
    <xf numFmtId="0" fontId="5" fillId="2" borderId="57" xfId="1" applyFont="1" applyFill="1" applyBorder="1" applyAlignment="1">
      <alignment vertical="center" wrapText="1"/>
    </xf>
    <xf numFmtId="0" fontId="5" fillId="2" borderId="35" xfId="1" applyFont="1" applyFill="1" applyBorder="1" applyAlignment="1">
      <alignment vertical="center" wrapText="1"/>
    </xf>
    <xf numFmtId="0" fontId="5" fillId="2" borderId="36" xfId="1" applyFont="1" applyFill="1" applyBorder="1" applyAlignment="1">
      <alignment vertical="center" wrapText="1"/>
    </xf>
    <xf numFmtId="0" fontId="5" fillId="0" borderId="86" xfId="1" applyFont="1" applyFill="1" applyBorder="1" applyAlignment="1">
      <alignment horizontal="center" vertical="center" shrinkToFit="1"/>
    </xf>
    <xf numFmtId="0" fontId="5" fillId="0" borderId="13" xfId="1" applyFont="1" applyFill="1" applyBorder="1" applyAlignment="1">
      <alignment horizontal="center" vertical="center" shrinkToFit="1"/>
    </xf>
    <xf numFmtId="0" fontId="5" fillId="2" borderId="44"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1" fillId="2" borderId="30" xfId="0" applyFont="1" applyFill="1" applyBorder="1" applyAlignment="1">
      <alignment vertical="center" wrapText="1"/>
    </xf>
    <xf numFmtId="0" fontId="1" fillId="2" borderId="31" xfId="0" applyFont="1" applyFill="1" applyBorder="1" applyAlignment="1">
      <alignment vertical="center" wrapText="1"/>
    </xf>
    <xf numFmtId="0" fontId="1" fillId="2" borderId="33" xfId="0" applyFont="1" applyFill="1" applyBorder="1" applyAlignment="1">
      <alignment vertical="center" wrapText="1"/>
    </xf>
    <xf numFmtId="0" fontId="1" fillId="2" borderId="174" xfId="0" applyFont="1" applyFill="1" applyBorder="1" applyAlignment="1">
      <alignment horizontal="center" vertical="center"/>
    </xf>
    <xf numFmtId="0" fontId="1" fillId="2" borderId="12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34" xfId="0" applyFont="1" applyFill="1" applyBorder="1" applyAlignment="1">
      <alignment horizontal="center" vertical="center"/>
    </xf>
    <xf numFmtId="0" fontId="1" fillId="2" borderId="31" xfId="0" applyFont="1" applyFill="1" applyBorder="1" applyAlignment="1">
      <alignment horizontal="center" vertical="center"/>
    </xf>
    <xf numFmtId="0" fontId="1" fillId="0" borderId="175" xfId="0" applyFont="1" applyBorder="1" applyAlignment="1">
      <alignment horizontal="center" vertical="center" wrapText="1"/>
    </xf>
    <xf numFmtId="0" fontId="1" fillId="0" borderId="123" xfId="0" applyFont="1" applyBorder="1" applyAlignment="1">
      <alignment horizontal="center" vertical="center" wrapText="1"/>
    </xf>
    <xf numFmtId="0" fontId="1" fillId="0" borderId="14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128" xfId="0" applyFont="1" applyBorder="1" applyAlignment="1">
      <alignment horizontal="center" vertical="center" wrapText="1"/>
    </xf>
    <xf numFmtId="0" fontId="6" fillId="2" borderId="40" xfId="0" applyFont="1" applyFill="1" applyBorder="1" applyAlignment="1">
      <alignment vertical="top" wrapText="1"/>
    </xf>
    <xf numFmtId="0" fontId="6" fillId="2" borderId="28" xfId="0" applyFont="1" applyFill="1" applyBorder="1" applyAlignment="1">
      <alignment vertical="top" wrapText="1"/>
    </xf>
    <xf numFmtId="0" fontId="6" fillId="2" borderId="29" xfId="0" applyFont="1" applyFill="1" applyBorder="1" applyAlignment="1">
      <alignment vertical="top" wrapText="1"/>
    </xf>
    <xf numFmtId="0" fontId="6" fillId="2" borderId="26" xfId="0" applyFont="1" applyFill="1" applyBorder="1" applyAlignment="1">
      <alignment vertical="top" wrapText="1"/>
    </xf>
    <xf numFmtId="0" fontId="6" fillId="2" borderId="0" xfId="0" applyFont="1" applyFill="1" applyBorder="1" applyAlignment="1">
      <alignment vertical="top" wrapText="1"/>
    </xf>
    <xf numFmtId="0" fontId="6" fillId="2" borderId="5" xfId="0" applyFont="1" applyFill="1" applyBorder="1" applyAlignment="1">
      <alignment vertical="top" wrapText="1"/>
    </xf>
    <xf numFmtId="0" fontId="6" fillId="2" borderId="34" xfId="0" applyFont="1" applyFill="1" applyBorder="1" applyAlignment="1">
      <alignment vertical="top" wrapText="1"/>
    </xf>
    <xf numFmtId="0" fontId="6" fillId="2" borderId="35" xfId="0" applyFont="1" applyFill="1" applyBorder="1" applyAlignment="1">
      <alignment vertical="top" wrapText="1"/>
    </xf>
    <xf numFmtId="0" fontId="6" fillId="2" borderId="36" xfId="0" applyFont="1" applyFill="1" applyBorder="1" applyAlignment="1">
      <alignment vertical="top" wrapText="1"/>
    </xf>
    <xf numFmtId="0" fontId="1" fillId="0" borderId="7" xfId="0" applyFont="1" applyBorder="1" applyAlignment="1">
      <alignment horizontal="left" vertical="center" wrapText="1"/>
    </xf>
    <xf numFmtId="0" fontId="6" fillId="2" borderId="4" xfId="0" applyFont="1" applyFill="1" applyBorder="1" applyAlignment="1">
      <alignment vertical="top" wrapText="1"/>
    </xf>
    <xf numFmtId="0" fontId="6" fillId="2" borderId="6" xfId="0" applyFont="1" applyFill="1" applyBorder="1" applyAlignment="1">
      <alignment vertical="top" wrapText="1"/>
    </xf>
    <xf numFmtId="0" fontId="6" fillId="2" borderId="7" xfId="0" applyFont="1" applyFill="1" applyBorder="1" applyAlignment="1">
      <alignment vertical="top" wrapText="1"/>
    </xf>
    <xf numFmtId="0" fontId="6" fillId="2" borderId="8" xfId="0" applyFont="1" applyFill="1" applyBorder="1" applyAlignment="1">
      <alignment vertical="top" wrapText="1"/>
    </xf>
    <xf numFmtId="0" fontId="6" fillId="2" borderId="80" xfId="0" applyFont="1" applyFill="1" applyBorder="1" applyAlignment="1">
      <alignment vertical="top"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8" xfId="0" applyFont="1" applyFill="1" applyBorder="1" applyAlignment="1">
      <alignment horizontal="center" vertical="center"/>
    </xf>
    <xf numFmtId="0" fontId="6" fillId="2" borderId="39" xfId="0" applyFont="1" applyFill="1" applyBorder="1" applyAlignment="1">
      <alignment vertical="top" wrapText="1"/>
    </xf>
    <xf numFmtId="0" fontId="6" fillId="2" borderId="2" xfId="0" applyFont="1" applyFill="1" applyBorder="1" applyAlignment="1">
      <alignment vertical="top" wrapText="1"/>
    </xf>
    <xf numFmtId="0" fontId="6" fillId="2" borderId="3" xfId="0" applyFont="1" applyFill="1" applyBorder="1" applyAlignment="1">
      <alignment vertical="top" wrapText="1"/>
    </xf>
    <xf numFmtId="0" fontId="1" fillId="2" borderId="229" xfId="0" applyFont="1" applyFill="1" applyBorder="1" applyAlignment="1">
      <alignment vertical="center" wrapText="1"/>
    </xf>
    <xf numFmtId="0" fontId="6" fillId="2" borderId="32" xfId="0" applyFont="1" applyFill="1" applyBorder="1" applyAlignment="1">
      <alignment vertical="top"/>
    </xf>
    <xf numFmtId="0" fontId="6" fillId="2" borderId="31" xfId="0" applyFont="1" applyFill="1" applyBorder="1" applyAlignment="1">
      <alignment vertical="top"/>
    </xf>
    <xf numFmtId="0" fontId="6" fillId="2" borderId="33" xfId="0" applyFont="1" applyFill="1" applyBorder="1" applyAlignment="1">
      <alignment vertical="top"/>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6" fillId="2" borderId="41" xfId="0" applyFont="1" applyFill="1" applyBorder="1" applyAlignment="1">
      <alignment vertical="top" wrapText="1"/>
    </xf>
    <xf numFmtId="0" fontId="5" fillId="0" borderId="0" xfId="0" applyFont="1" applyAlignment="1">
      <alignment vertical="center" wrapText="1"/>
    </xf>
    <xf numFmtId="0" fontId="13" fillId="0" borderId="7" xfId="0" applyFont="1" applyBorder="1" applyAlignment="1">
      <alignment vertical="center"/>
    </xf>
    <xf numFmtId="0" fontId="41" fillId="0" borderId="0" xfId="0" applyFont="1" applyAlignment="1">
      <alignment vertical="center" wrapText="1"/>
    </xf>
    <xf numFmtId="0" fontId="1" fillId="0" borderId="0" xfId="0" applyFont="1" applyFill="1" applyBorder="1" applyAlignment="1">
      <alignment horizontal="left" vertical="center" wrapText="1"/>
    </xf>
    <xf numFmtId="0" fontId="1" fillId="0" borderId="1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8" xfId="0" applyFont="1" applyBorder="1" applyAlignment="1">
      <alignment horizontal="center" vertical="center" wrapText="1"/>
    </xf>
    <xf numFmtId="0" fontId="1" fillId="2" borderId="34" xfId="0" applyFont="1" applyFill="1" applyBorder="1" applyAlignment="1">
      <alignment vertical="center"/>
    </xf>
    <xf numFmtId="0" fontId="1" fillId="2" borderId="35" xfId="0" applyFont="1" applyFill="1" applyBorder="1" applyAlignment="1">
      <alignment vertical="center"/>
    </xf>
    <xf numFmtId="0" fontId="1" fillId="2" borderId="36" xfId="0" applyFont="1" applyFill="1" applyBorder="1" applyAlignment="1">
      <alignment vertical="center"/>
    </xf>
    <xf numFmtId="0" fontId="1" fillId="2" borderId="26" xfId="0" applyFont="1" applyFill="1" applyBorder="1" applyAlignment="1">
      <alignment vertical="center" wrapText="1"/>
    </xf>
    <xf numFmtId="0" fontId="1" fillId="2" borderId="0" xfId="0" applyFont="1" applyFill="1" applyBorder="1" applyAlignment="1">
      <alignment vertical="center" wrapText="1"/>
    </xf>
    <xf numFmtId="0" fontId="1" fillId="2" borderId="5" xfId="0" applyFont="1" applyFill="1" applyBorder="1" applyAlignment="1">
      <alignment vertical="center" wrapText="1"/>
    </xf>
    <xf numFmtId="0" fontId="1" fillId="2" borderId="41" xfId="0" applyFont="1" applyFill="1" applyBorder="1" applyAlignment="1">
      <alignment vertical="center" wrapText="1"/>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1" fillId="0" borderId="113" xfId="0" applyFont="1" applyBorder="1" applyAlignment="1">
      <alignment horizontal="center" vertical="center"/>
    </xf>
    <xf numFmtId="0" fontId="1" fillId="0" borderId="114" xfId="0" applyFont="1" applyBorder="1" applyAlignment="1">
      <alignment horizontal="center" vertical="center"/>
    </xf>
    <xf numFmtId="0" fontId="1" fillId="0" borderId="115" xfId="0" applyFont="1" applyBorder="1" applyAlignment="1">
      <alignment horizontal="center" vertical="center"/>
    </xf>
    <xf numFmtId="0" fontId="1" fillId="0" borderId="116" xfId="0" applyFont="1" applyBorder="1" applyAlignment="1">
      <alignment horizontal="center" vertical="center"/>
    </xf>
    <xf numFmtId="0" fontId="1" fillId="0" borderId="156" xfId="0" applyFont="1" applyBorder="1" applyAlignment="1">
      <alignment horizontal="center" vertical="center"/>
    </xf>
    <xf numFmtId="0" fontId="6" fillId="0" borderId="13" xfId="0" applyFont="1" applyFill="1" applyBorder="1" applyAlignment="1">
      <alignment vertical="top"/>
    </xf>
    <xf numFmtId="0" fontId="6" fillId="0" borderId="14" xfId="0" applyFont="1" applyFill="1" applyBorder="1" applyAlignment="1">
      <alignment vertical="top"/>
    </xf>
    <xf numFmtId="0" fontId="1" fillId="2" borderId="26" xfId="0" applyFont="1" applyFill="1" applyBorder="1" applyAlignment="1">
      <alignment vertical="center" shrinkToFit="1"/>
    </xf>
    <xf numFmtId="0" fontId="1" fillId="2" borderId="0" xfId="0" applyFont="1" applyFill="1" applyBorder="1" applyAlignment="1">
      <alignment vertical="center" shrinkToFit="1"/>
    </xf>
    <xf numFmtId="0" fontId="6" fillId="2" borderId="27" xfId="0" applyFont="1" applyFill="1" applyBorder="1" applyAlignment="1">
      <alignment vertical="top"/>
    </xf>
    <xf numFmtId="0" fontId="6" fillId="2" borderId="28" xfId="0" applyFont="1" applyFill="1" applyBorder="1" applyAlignment="1">
      <alignment vertical="top"/>
    </xf>
    <xf numFmtId="0" fontId="6" fillId="2" borderId="29" xfId="0" applyFont="1" applyFill="1" applyBorder="1" applyAlignment="1">
      <alignment vertical="top"/>
    </xf>
    <xf numFmtId="0" fontId="6" fillId="2" borderId="10" xfId="0" applyFont="1" applyFill="1" applyBorder="1" applyAlignment="1">
      <alignment vertical="top"/>
    </xf>
    <xf numFmtId="0" fontId="6" fillId="2" borderId="0" xfId="0" applyFont="1" applyFill="1" applyBorder="1" applyAlignment="1">
      <alignment vertical="top"/>
    </xf>
    <xf numFmtId="0" fontId="6" fillId="2" borderId="5" xfId="0" applyFont="1" applyFill="1" applyBorder="1" applyAlignment="1">
      <alignment vertical="top"/>
    </xf>
    <xf numFmtId="0" fontId="1" fillId="2" borderId="42" xfId="0" applyFont="1" applyFill="1" applyBorder="1" applyAlignment="1">
      <alignment vertical="center" wrapText="1"/>
    </xf>
    <xf numFmtId="0" fontId="6" fillId="0" borderId="171" xfId="0" applyFont="1" applyFill="1" applyBorder="1" applyAlignment="1">
      <alignment vertical="top"/>
    </xf>
    <xf numFmtId="0" fontId="6" fillId="0" borderId="172" xfId="0" applyFont="1" applyFill="1" applyBorder="1" applyAlignment="1">
      <alignment vertical="top"/>
    </xf>
    <xf numFmtId="0" fontId="6" fillId="0" borderId="143" xfId="0" applyFont="1" applyFill="1" applyBorder="1" applyAlignment="1">
      <alignment vertical="top"/>
    </xf>
    <xf numFmtId="0" fontId="6" fillId="0" borderId="158" xfId="0" applyFont="1" applyFill="1" applyBorder="1" applyAlignment="1">
      <alignment vertical="top"/>
    </xf>
    <xf numFmtId="0" fontId="6" fillId="2" borderId="1" xfId="0" applyFont="1" applyFill="1" applyBorder="1" applyAlignment="1">
      <alignment vertical="top" wrapText="1"/>
    </xf>
    <xf numFmtId="0" fontId="1" fillId="0" borderId="0" xfId="0" applyFont="1" applyBorder="1" applyAlignment="1">
      <alignment vertical="center" wrapText="1"/>
    </xf>
    <xf numFmtId="0" fontId="1" fillId="0" borderId="7" xfId="0" applyFont="1" applyBorder="1" applyAlignment="1">
      <alignment vertical="center" wrapText="1"/>
    </xf>
    <xf numFmtId="0" fontId="1" fillId="0" borderId="0" xfId="2" applyFont="1" applyAlignment="1">
      <alignment horizontal="left" vertical="center" wrapText="1"/>
    </xf>
    <xf numFmtId="0" fontId="1" fillId="2" borderId="26" xfId="0" applyFont="1" applyFill="1" applyBorder="1" applyAlignment="1">
      <alignment horizontal="center" vertical="center"/>
    </xf>
    <xf numFmtId="0" fontId="1" fillId="2" borderId="26"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0"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0"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5" fillId="0" borderId="0" xfId="1" applyFont="1" applyAlignment="1">
      <alignment horizontal="left" vertical="center" wrapText="1"/>
    </xf>
    <xf numFmtId="0" fontId="13" fillId="2" borderId="50" xfId="0" applyFont="1" applyFill="1" applyBorder="1" applyAlignment="1">
      <alignment vertical="center"/>
    </xf>
    <xf numFmtId="0" fontId="13" fillId="2" borderId="19" xfId="0" applyFont="1" applyFill="1" applyBorder="1" applyAlignment="1">
      <alignment vertical="center"/>
    </xf>
    <xf numFmtId="0" fontId="13" fillId="2" borderId="20" xfId="0" applyFont="1" applyFill="1" applyBorder="1" applyAlignment="1">
      <alignment vertical="center"/>
    </xf>
    <xf numFmtId="0" fontId="13" fillId="2" borderId="51" xfId="0" applyFont="1" applyFill="1" applyBorder="1" applyAlignment="1">
      <alignment horizontal="center" vertical="center"/>
    </xf>
    <xf numFmtId="0" fontId="13" fillId="2" borderId="56" xfId="0" applyFont="1" applyFill="1" applyBorder="1" applyAlignment="1">
      <alignment horizontal="center" vertical="center"/>
    </xf>
    <xf numFmtId="0" fontId="13" fillId="2" borderId="44"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45" xfId="0" applyFont="1" applyFill="1" applyBorder="1" applyAlignment="1">
      <alignment horizontal="center" vertical="center"/>
    </xf>
    <xf numFmtId="0" fontId="13" fillId="2" borderId="50" xfId="0" applyFont="1" applyFill="1" applyBorder="1" applyAlignment="1">
      <alignment horizontal="center" vertical="center"/>
    </xf>
    <xf numFmtId="0" fontId="13" fillId="2" borderId="63" xfId="0" applyFont="1" applyFill="1" applyBorder="1" applyAlignment="1">
      <alignment horizontal="center" vertical="center"/>
    </xf>
    <xf numFmtId="0" fontId="13" fillId="2" borderId="19" xfId="0" applyFont="1" applyFill="1" applyBorder="1" applyAlignment="1">
      <alignment horizontal="center" vertical="center"/>
    </xf>
    <xf numFmtId="0" fontId="13" fillId="2" borderId="44" xfId="0" applyFont="1" applyFill="1" applyBorder="1" applyAlignment="1">
      <alignment vertical="center"/>
    </xf>
    <xf numFmtId="0" fontId="13" fillId="2" borderId="16" xfId="0" applyFont="1" applyFill="1" applyBorder="1" applyAlignment="1">
      <alignment vertical="center"/>
    </xf>
    <xf numFmtId="0" fontId="13" fillId="2" borderId="17" xfId="0" applyFont="1" applyFill="1" applyBorder="1" applyAlignment="1">
      <alignment vertical="center"/>
    </xf>
    <xf numFmtId="0" fontId="10" fillId="0" borderId="0" xfId="0" applyFont="1" applyAlignment="1">
      <alignment vertical="center" wrapText="1"/>
    </xf>
    <xf numFmtId="0" fontId="10" fillId="2" borderId="1" xfId="0" applyFont="1" applyFill="1" applyBorder="1" applyAlignment="1">
      <alignment vertical="top" wrapText="1"/>
    </xf>
    <xf numFmtId="0" fontId="10" fillId="2" borderId="2" xfId="0" applyFont="1" applyFill="1" applyBorder="1" applyAlignment="1">
      <alignment vertical="top" wrapText="1"/>
    </xf>
    <xf numFmtId="0" fontId="10" fillId="2" borderId="3" xfId="0" applyFont="1" applyFill="1" applyBorder="1" applyAlignment="1">
      <alignment vertical="top" wrapText="1"/>
    </xf>
    <xf numFmtId="0" fontId="10" fillId="2" borderId="4" xfId="0" applyFont="1" applyFill="1" applyBorder="1" applyAlignment="1">
      <alignment vertical="top" wrapText="1"/>
    </xf>
    <xf numFmtId="0" fontId="10" fillId="2" borderId="0" xfId="0" applyFont="1" applyFill="1" applyBorder="1" applyAlignment="1">
      <alignment vertical="top" wrapText="1"/>
    </xf>
    <xf numFmtId="0" fontId="10" fillId="2" borderId="5" xfId="0" applyFont="1" applyFill="1" applyBorder="1" applyAlignment="1">
      <alignment vertical="top" wrapText="1"/>
    </xf>
    <xf numFmtId="0" fontId="10" fillId="2" borderId="6" xfId="0" applyFont="1" applyFill="1" applyBorder="1" applyAlignment="1">
      <alignment vertical="top" wrapText="1"/>
    </xf>
    <xf numFmtId="0" fontId="10" fillId="2" borderId="7" xfId="0" applyFont="1" applyFill="1" applyBorder="1" applyAlignment="1">
      <alignment vertical="top" wrapText="1"/>
    </xf>
    <xf numFmtId="0" fontId="10" fillId="2" borderId="8" xfId="0" applyFont="1" applyFill="1" applyBorder="1" applyAlignment="1">
      <alignment vertical="top" wrapText="1"/>
    </xf>
    <xf numFmtId="0" fontId="6" fillId="0" borderId="0" xfId="0" applyFont="1" applyAlignment="1">
      <alignment vertical="center" wrapText="1"/>
    </xf>
    <xf numFmtId="0" fontId="13" fillId="0" borderId="68" xfId="0" applyFont="1" applyBorder="1" applyAlignment="1">
      <alignment horizontal="center" vertical="center"/>
    </xf>
    <xf numFmtId="0" fontId="13" fillId="0" borderId="66" xfId="0" applyFont="1" applyBorder="1" applyAlignment="1">
      <alignment horizontal="center" vertical="center"/>
    </xf>
    <xf numFmtId="176" fontId="13" fillId="2" borderId="62" xfId="0" applyNumberFormat="1" applyFont="1" applyFill="1" applyBorder="1" applyAlignment="1">
      <alignment horizontal="center" vertical="center"/>
    </xf>
    <xf numFmtId="176" fontId="13" fillId="2" borderId="61" xfId="0" applyNumberFormat="1" applyFont="1" applyFill="1" applyBorder="1" applyAlignment="1">
      <alignment horizontal="center" vertical="center"/>
    </xf>
    <xf numFmtId="0" fontId="13" fillId="2" borderId="64" xfId="0" applyFont="1" applyFill="1" applyBorder="1" applyAlignment="1">
      <alignment horizontal="center" vertical="center"/>
    </xf>
    <xf numFmtId="0" fontId="13" fillId="2" borderId="59" xfId="0" applyFont="1" applyFill="1" applyBorder="1" applyAlignment="1">
      <alignment horizontal="center" vertical="center"/>
    </xf>
    <xf numFmtId="0" fontId="13" fillId="2" borderId="65" xfId="0" applyFont="1" applyFill="1" applyBorder="1" applyAlignment="1">
      <alignment horizontal="center" vertical="center"/>
    </xf>
    <xf numFmtId="0" fontId="13" fillId="0" borderId="58" xfId="0" applyFont="1" applyBorder="1" applyAlignment="1">
      <alignment horizontal="center" vertical="center"/>
    </xf>
    <xf numFmtId="0" fontId="13" fillId="0" borderId="69" xfId="0" applyFont="1" applyBorder="1" applyAlignment="1">
      <alignment horizontal="center" vertical="center"/>
    </xf>
    <xf numFmtId="0" fontId="13" fillId="2" borderId="64" xfId="0" applyFont="1" applyFill="1" applyBorder="1" applyAlignment="1">
      <alignment vertical="center"/>
    </xf>
    <xf numFmtId="0" fontId="13" fillId="2" borderId="59" xfId="0" applyFont="1" applyFill="1" applyBorder="1" applyAlignment="1">
      <alignment vertical="center"/>
    </xf>
    <xf numFmtId="0" fontId="13" fillId="2" borderId="60" xfId="0" applyFont="1" applyFill="1" applyBorder="1" applyAlignment="1">
      <alignment vertical="center"/>
    </xf>
    <xf numFmtId="176" fontId="13" fillId="2" borderId="55" xfId="0" applyNumberFormat="1" applyFont="1" applyFill="1" applyBorder="1" applyAlignment="1">
      <alignment horizontal="center" vertical="center"/>
    </xf>
    <xf numFmtId="176" fontId="13" fillId="2" borderId="51" xfId="0" applyNumberFormat="1" applyFont="1" applyFill="1" applyBorder="1" applyAlignment="1">
      <alignment horizontal="center" vertical="center"/>
    </xf>
    <xf numFmtId="0" fontId="13" fillId="0" borderId="58" xfId="0" applyFont="1" applyBorder="1" applyAlignment="1">
      <alignment horizontal="center" vertical="center" wrapText="1"/>
    </xf>
    <xf numFmtId="0" fontId="13" fillId="0" borderId="67" xfId="0" applyFont="1" applyBorder="1" applyAlignment="1">
      <alignment horizontal="center" vertical="center"/>
    </xf>
    <xf numFmtId="0" fontId="13" fillId="0" borderId="47" xfId="0" applyFont="1" applyBorder="1" applyAlignment="1">
      <alignment horizontal="center" vertical="center"/>
    </xf>
    <xf numFmtId="176" fontId="13" fillId="2" borderId="43" xfId="0" applyNumberFormat="1" applyFont="1" applyFill="1" applyBorder="1" applyAlignment="1">
      <alignment horizontal="center" vertical="center"/>
    </xf>
    <xf numFmtId="176" fontId="13" fillId="2" borderId="56" xfId="0" applyNumberFormat="1" applyFont="1" applyFill="1" applyBorder="1" applyAlignment="1">
      <alignment horizontal="center" vertical="center"/>
    </xf>
    <xf numFmtId="0" fontId="13" fillId="2" borderId="61" xfId="0" applyFont="1" applyFill="1" applyBorder="1" applyAlignment="1">
      <alignment horizontal="center" vertical="center"/>
    </xf>
    <xf numFmtId="0" fontId="5" fillId="0" borderId="0" xfId="3" applyFont="1" applyAlignment="1">
      <alignment vertical="center" wrapText="1"/>
    </xf>
    <xf numFmtId="0" fontId="5" fillId="0" borderId="91" xfId="3" applyFont="1" applyBorder="1" applyAlignment="1">
      <alignment vertical="center" shrinkToFit="1"/>
    </xf>
    <xf numFmtId="0" fontId="5" fillId="0" borderId="19" xfId="3" applyFont="1" applyBorder="1" applyAlignment="1">
      <alignment vertical="center" shrinkToFit="1"/>
    </xf>
    <xf numFmtId="0" fontId="5" fillId="2" borderId="88" xfId="3" applyFont="1" applyFill="1" applyBorder="1" applyAlignment="1">
      <alignment horizontal="left" vertical="center"/>
    </xf>
    <xf numFmtId="0" fontId="5" fillId="2" borderId="89" xfId="3" applyFont="1" applyFill="1" applyBorder="1" applyAlignment="1">
      <alignment horizontal="left" vertical="center"/>
    </xf>
    <xf numFmtId="0" fontId="5" fillId="0" borderId="92" xfId="3" applyFont="1" applyBorder="1" applyAlignment="1">
      <alignment vertical="center" wrapText="1"/>
    </xf>
    <xf numFmtId="0" fontId="5" fillId="0" borderId="82" xfId="3" applyFont="1" applyBorder="1" applyAlignment="1">
      <alignment vertical="center" wrapText="1"/>
    </xf>
    <xf numFmtId="0" fontId="5" fillId="2" borderId="55" xfId="3" applyFont="1" applyFill="1" applyBorder="1" applyAlignment="1">
      <alignment horizontal="center" vertical="center"/>
    </xf>
    <xf numFmtId="0" fontId="5" fillId="2" borderId="51" xfId="3" applyFont="1" applyFill="1" applyBorder="1" applyAlignment="1">
      <alignment horizontal="center" vertical="center"/>
    </xf>
    <xf numFmtId="0" fontId="5" fillId="2" borderId="71" xfId="3" applyFont="1" applyFill="1" applyBorder="1" applyAlignment="1">
      <alignment horizontal="center" vertical="center"/>
    </xf>
    <xf numFmtId="0" fontId="5" fillId="2" borderId="45" xfId="3" applyFont="1" applyFill="1" applyBorder="1" applyAlignment="1">
      <alignment horizontal="center" vertical="center"/>
    </xf>
    <xf numFmtId="0" fontId="2" fillId="0" borderId="0" xfId="3" applyFont="1" applyAlignment="1">
      <alignment horizontal="center"/>
    </xf>
    <xf numFmtId="0" fontId="16" fillId="0" borderId="83" xfId="3" applyFont="1" applyBorder="1" applyAlignment="1">
      <alignment horizontal="center"/>
    </xf>
    <xf numFmtId="0" fontId="16" fillId="0" borderId="86" xfId="3" applyFont="1" applyBorder="1" applyAlignment="1">
      <alignment horizontal="center"/>
    </xf>
    <xf numFmtId="0" fontId="16" fillId="0" borderId="55" xfId="3" applyFont="1" applyBorder="1" applyAlignment="1">
      <alignment horizontal="center"/>
    </xf>
    <xf numFmtId="0" fontId="16" fillId="0" borderId="44" xfId="3" applyFont="1" applyBorder="1" applyAlignment="1">
      <alignment horizontal="center"/>
    </xf>
    <xf numFmtId="0" fontId="5" fillId="0" borderId="83" xfId="3" applyFont="1" applyBorder="1" applyAlignment="1">
      <alignment horizontal="center" vertical="center"/>
    </xf>
    <xf numFmtId="0" fontId="5" fillId="0" borderId="84" xfId="3" applyFont="1" applyBorder="1" applyAlignment="1">
      <alignment horizontal="center" vertical="center"/>
    </xf>
    <xf numFmtId="0" fontId="5" fillId="0" borderId="85" xfId="3" applyFont="1" applyBorder="1" applyAlignment="1">
      <alignment horizontal="center" vertical="center"/>
    </xf>
    <xf numFmtId="0" fontId="5" fillId="0" borderId="87" xfId="3" applyFont="1" applyBorder="1" applyAlignment="1">
      <alignment horizontal="center" vertical="center"/>
    </xf>
    <xf numFmtId="0" fontId="1" fillId="0" borderId="72" xfId="3" applyFont="1" applyBorder="1" applyAlignment="1">
      <alignment horizontal="center" vertical="center"/>
    </xf>
    <xf numFmtId="0" fontId="1" fillId="0" borderId="77" xfId="3" applyFont="1" applyBorder="1" applyAlignment="1">
      <alignment horizontal="center" vertical="center"/>
    </xf>
    <xf numFmtId="0" fontId="1" fillId="0" borderId="75" xfId="3" applyFont="1" applyBorder="1" applyAlignment="1">
      <alignment horizontal="center" vertical="center"/>
    </xf>
    <xf numFmtId="0" fontId="16" fillId="0" borderId="0" xfId="3" applyFont="1" applyAlignment="1">
      <alignment horizontal="center" vertical="center"/>
    </xf>
  </cellXfs>
  <cellStyles count="8">
    <cellStyle name="パーセント 2" xfId="5"/>
    <cellStyle name="桁区切り" xfId="7" builtinId="6"/>
    <cellStyle name="桁区切り 2" xfId="6"/>
    <cellStyle name="標準" xfId="0" builtinId="0"/>
    <cellStyle name="標準 2" xfId="1"/>
    <cellStyle name="標準 3" xfId="3"/>
    <cellStyle name="標準 4" xfId="4"/>
    <cellStyle name="標準 5" xfId="2"/>
  </cellStyles>
  <dxfs count="20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worksheet" Target="worksheets/sheet18.xml" /><Relationship Id="rId26" Type="http://schemas.openxmlformats.org/officeDocument/2006/relationships/styles" Target="styles.xml" /><Relationship Id="rId3" Type="http://schemas.openxmlformats.org/officeDocument/2006/relationships/worksheet" Target="worksheets/sheet3.xml" /><Relationship Id="rId21" Type="http://schemas.openxmlformats.org/officeDocument/2006/relationships/worksheet" Target="worksheets/sheet21.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5" Type="http://schemas.openxmlformats.org/officeDocument/2006/relationships/theme" Target="theme/theme1.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worksheet" Target="worksheets/sheet20.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24" Type="http://schemas.openxmlformats.org/officeDocument/2006/relationships/externalLink" Target="externalLinks/externalLink1.xml" /><Relationship Id="rId5" Type="http://schemas.openxmlformats.org/officeDocument/2006/relationships/worksheet" Target="worksheets/sheet5.xml" /><Relationship Id="rId15" Type="http://schemas.openxmlformats.org/officeDocument/2006/relationships/worksheet" Target="worksheets/sheet15.xml" /><Relationship Id="rId23" Type="http://schemas.openxmlformats.org/officeDocument/2006/relationships/worksheet" Target="worksheets/sheet23.xml" /><Relationship Id="rId28" Type="http://schemas.openxmlformats.org/officeDocument/2006/relationships/calcChain" Target="calcChain.xml" /><Relationship Id="rId10" Type="http://schemas.openxmlformats.org/officeDocument/2006/relationships/worksheet" Target="worksheets/sheet10.xml" /><Relationship Id="rId19" Type="http://schemas.openxmlformats.org/officeDocument/2006/relationships/worksheet" Target="worksheets/sheet19.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worksheet" Target="worksheets/sheet22.xml" /><Relationship Id="rId27" Type="http://schemas.openxmlformats.org/officeDocument/2006/relationships/sharedStrings" Target="sharedStrings.xml" /></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22</xdr:row>
          <xdr:rowOff>0</xdr:rowOff>
        </xdr:from>
        <xdr:to>
          <xdr:col>6</xdr:col>
          <xdr:colOff>76200</xdr:colOff>
          <xdr:row>22</xdr:row>
          <xdr:rowOff>219075</xdr:rowOff>
        </xdr:to>
        <xdr:sp textlink="">
          <xdr:nvSpPr>
            <xdr:cNvPr id="29697" name="Option Button 1" hidden="1">
              <a:extLst>
                <a:ext uri="{63B3BB69-23CF-44E3-9099-C40C66FF867C}">
                  <a14:compatExt spid="_x0000_s29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23</xdr:row>
          <xdr:rowOff>9525</xdr:rowOff>
        </xdr:from>
        <xdr:to>
          <xdr:col>6</xdr:col>
          <xdr:colOff>66675</xdr:colOff>
          <xdr:row>23</xdr:row>
          <xdr:rowOff>228600</xdr:rowOff>
        </xdr:to>
        <xdr:sp textlink="">
          <xdr:nvSpPr>
            <xdr:cNvPr id="29699" name="Option Button 3" hidden="1">
              <a:extLst>
                <a:ext uri="{63B3BB69-23CF-44E3-9099-C40C66FF867C}">
                  <a14:compatExt spid="_x0000_s29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4</xdr:row>
          <xdr:rowOff>0</xdr:rowOff>
        </xdr:from>
        <xdr:to>
          <xdr:col>31</xdr:col>
          <xdr:colOff>104775</xdr:colOff>
          <xdr:row>5</xdr:row>
          <xdr:rowOff>0</xdr:rowOff>
        </xdr:to>
        <xdr:sp textlink="">
          <xdr:nvSpPr>
            <xdr:cNvPr id="29700" name="Check Box 4" hidden="1">
              <a:extLst>
                <a:ext uri="{63B3BB69-23CF-44E3-9099-C40C66FF867C}">
                  <a14:compatExt spid="_x0000_s29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5</xdr:row>
          <xdr:rowOff>0</xdr:rowOff>
        </xdr:from>
        <xdr:to>
          <xdr:col>31</xdr:col>
          <xdr:colOff>104775</xdr:colOff>
          <xdr:row>6</xdr:row>
          <xdr:rowOff>0</xdr:rowOff>
        </xdr:to>
        <xdr:sp textlink="">
          <xdr:nvSpPr>
            <xdr:cNvPr id="29703" name="Check Box 7" hidden="1">
              <a:extLst>
                <a:ext uri="{63B3BB69-23CF-44E3-9099-C40C66FF867C}">
                  <a14:compatExt spid="_x0000_s29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6</xdr:row>
          <xdr:rowOff>47625</xdr:rowOff>
        </xdr:from>
        <xdr:to>
          <xdr:col>31</xdr:col>
          <xdr:colOff>104775</xdr:colOff>
          <xdr:row>6</xdr:row>
          <xdr:rowOff>285750</xdr:rowOff>
        </xdr:to>
        <xdr:sp textlink="">
          <xdr:nvSpPr>
            <xdr:cNvPr id="29704" name="Check Box 8" hidden="1">
              <a:extLst>
                <a:ext uri="{63B3BB69-23CF-44E3-9099-C40C66FF867C}">
                  <a14:compatExt spid="_x0000_s29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7</xdr:row>
          <xdr:rowOff>0</xdr:rowOff>
        </xdr:from>
        <xdr:to>
          <xdr:col>31</xdr:col>
          <xdr:colOff>104775</xdr:colOff>
          <xdr:row>8</xdr:row>
          <xdr:rowOff>0</xdr:rowOff>
        </xdr:to>
        <xdr:sp textlink="">
          <xdr:nvSpPr>
            <xdr:cNvPr id="29705" name="Check Box 9" hidden="1">
              <a:extLst>
                <a:ext uri="{63B3BB69-23CF-44E3-9099-C40C66FF867C}">
                  <a14:compatExt spid="_x0000_s29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8</xdr:row>
          <xdr:rowOff>0</xdr:rowOff>
        </xdr:from>
        <xdr:to>
          <xdr:col>31</xdr:col>
          <xdr:colOff>104775</xdr:colOff>
          <xdr:row>9</xdr:row>
          <xdr:rowOff>0</xdr:rowOff>
        </xdr:to>
        <xdr:sp textlink="">
          <xdr:nvSpPr>
            <xdr:cNvPr id="29706" name="Check Box 10" hidden="1">
              <a:extLst>
                <a:ext uri="{63B3BB69-23CF-44E3-9099-C40C66FF867C}">
                  <a14:compatExt spid="_x0000_s29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9</xdr:row>
          <xdr:rowOff>38100</xdr:rowOff>
        </xdr:from>
        <xdr:to>
          <xdr:col>31</xdr:col>
          <xdr:colOff>104775</xdr:colOff>
          <xdr:row>9</xdr:row>
          <xdr:rowOff>276225</xdr:rowOff>
        </xdr:to>
        <xdr:sp textlink="">
          <xdr:nvSpPr>
            <xdr:cNvPr id="29707" name="Check Box 11" hidden="1">
              <a:extLst>
                <a:ext uri="{63B3BB69-23CF-44E3-9099-C40C66FF867C}">
                  <a14:compatExt spid="_x0000_s29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10</xdr:row>
          <xdr:rowOff>0</xdr:rowOff>
        </xdr:from>
        <xdr:to>
          <xdr:col>31</xdr:col>
          <xdr:colOff>104775</xdr:colOff>
          <xdr:row>11</xdr:row>
          <xdr:rowOff>0</xdr:rowOff>
        </xdr:to>
        <xdr:sp textlink="">
          <xdr:nvSpPr>
            <xdr:cNvPr id="29708" name="Check Box 12" hidden="1">
              <a:extLst>
                <a:ext uri="{63B3BB69-23CF-44E3-9099-C40C66FF867C}">
                  <a14:compatExt spid="_x0000_s29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11</xdr:row>
          <xdr:rowOff>0</xdr:rowOff>
        </xdr:from>
        <xdr:to>
          <xdr:col>31</xdr:col>
          <xdr:colOff>104775</xdr:colOff>
          <xdr:row>12</xdr:row>
          <xdr:rowOff>0</xdr:rowOff>
        </xdr:to>
        <xdr:sp textlink="">
          <xdr:nvSpPr>
            <xdr:cNvPr id="29709" name="Check Box 13" hidden="1">
              <a:extLst>
                <a:ext uri="{63B3BB69-23CF-44E3-9099-C40C66FF867C}">
                  <a14:compatExt spid="_x0000_s29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12</xdr:row>
          <xdr:rowOff>0</xdr:rowOff>
        </xdr:from>
        <xdr:to>
          <xdr:col>31</xdr:col>
          <xdr:colOff>104775</xdr:colOff>
          <xdr:row>13</xdr:row>
          <xdr:rowOff>0</xdr:rowOff>
        </xdr:to>
        <xdr:sp textlink="">
          <xdr:nvSpPr>
            <xdr:cNvPr id="29710" name="Check Box 14" hidden="1">
              <a:extLst>
                <a:ext uri="{63B3BB69-23CF-44E3-9099-C40C66FF867C}">
                  <a14:compatExt spid="_x0000_s29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14</xdr:row>
          <xdr:rowOff>0</xdr:rowOff>
        </xdr:from>
        <xdr:to>
          <xdr:col>31</xdr:col>
          <xdr:colOff>104775</xdr:colOff>
          <xdr:row>15</xdr:row>
          <xdr:rowOff>0</xdr:rowOff>
        </xdr:to>
        <xdr:sp textlink="">
          <xdr:nvSpPr>
            <xdr:cNvPr id="29711" name="Check Box 15" hidden="1">
              <a:extLst>
                <a:ext uri="{63B3BB69-23CF-44E3-9099-C40C66FF867C}">
                  <a14:compatExt spid="_x0000_s29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15</xdr:row>
          <xdr:rowOff>0</xdr:rowOff>
        </xdr:from>
        <xdr:to>
          <xdr:col>31</xdr:col>
          <xdr:colOff>104775</xdr:colOff>
          <xdr:row>16</xdr:row>
          <xdr:rowOff>0</xdr:rowOff>
        </xdr:to>
        <xdr:sp textlink="">
          <xdr:nvSpPr>
            <xdr:cNvPr id="29712" name="Check Box 16" hidden="1">
              <a:extLst>
                <a:ext uri="{63B3BB69-23CF-44E3-9099-C40C66FF867C}">
                  <a14:compatExt spid="_x0000_s29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16</xdr:row>
          <xdr:rowOff>0</xdr:rowOff>
        </xdr:from>
        <xdr:to>
          <xdr:col>31</xdr:col>
          <xdr:colOff>104775</xdr:colOff>
          <xdr:row>17</xdr:row>
          <xdr:rowOff>0</xdr:rowOff>
        </xdr:to>
        <xdr:sp textlink="">
          <xdr:nvSpPr>
            <xdr:cNvPr id="29713" name="Check Box 17" hidden="1">
              <a:extLst>
                <a:ext uri="{63B3BB69-23CF-44E3-9099-C40C66FF867C}">
                  <a14:compatExt spid="_x0000_s29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17</xdr:row>
          <xdr:rowOff>0</xdr:rowOff>
        </xdr:from>
        <xdr:to>
          <xdr:col>31</xdr:col>
          <xdr:colOff>104775</xdr:colOff>
          <xdr:row>18</xdr:row>
          <xdr:rowOff>0</xdr:rowOff>
        </xdr:to>
        <xdr:sp textlink="">
          <xdr:nvSpPr>
            <xdr:cNvPr id="29714" name="Check Box 18" hidden="1">
              <a:extLst>
                <a:ext uri="{63B3BB69-23CF-44E3-9099-C40C66FF867C}">
                  <a14:compatExt spid="_x0000_s29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18</xdr:row>
          <xdr:rowOff>47625</xdr:rowOff>
        </xdr:from>
        <xdr:to>
          <xdr:col>31</xdr:col>
          <xdr:colOff>104775</xdr:colOff>
          <xdr:row>18</xdr:row>
          <xdr:rowOff>285750</xdr:rowOff>
        </xdr:to>
        <xdr:sp textlink="">
          <xdr:nvSpPr>
            <xdr:cNvPr id="29715" name="Check Box 19" hidden="1">
              <a:extLst>
                <a:ext uri="{63B3BB69-23CF-44E3-9099-C40C66FF867C}">
                  <a14:compatExt spid="_x0000_s29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19</xdr:row>
          <xdr:rowOff>47625</xdr:rowOff>
        </xdr:from>
        <xdr:to>
          <xdr:col>31</xdr:col>
          <xdr:colOff>104775</xdr:colOff>
          <xdr:row>19</xdr:row>
          <xdr:rowOff>285750</xdr:rowOff>
        </xdr:to>
        <xdr:sp textlink="">
          <xdr:nvSpPr>
            <xdr:cNvPr id="29716" name="Check Box 20" hidden="1">
              <a:extLst>
                <a:ext uri="{63B3BB69-23CF-44E3-9099-C40C66FF867C}">
                  <a14:compatExt spid="_x0000_s29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20</xdr:row>
          <xdr:rowOff>0</xdr:rowOff>
        </xdr:from>
        <xdr:to>
          <xdr:col>31</xdr:col>
          <xdr:colOff>104775</xdr:colOff>
          <xdr:row>21</xdr:row>
          <xdr:rowOff>0</xdr:rowOff>
        </xdr:to>
        <xdr:sp textlink="">
          <xdr:nvSpPr>
            <xdr:cNvPr id="29717" name="Check Box 21" hidden="1">
              <a:extLst>
                <a:ext uri="{63B3BB69-23CF-44E3-9099-C40C66FF867C}">
                  <a14:compatExt spid="_x0000_s29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21</xdr:row>
          <xdr:rowOff>0</xdr:rowOff>
        </xdr:from>
        <xdr:to>
          <xdr:col>31</xdr:col>
          <xdr:colOff>104775</xdr:colOff>
          <xdr:row>22</xdr:row>
          <xdr:rowOff>0</xdr:rowOff>
        </xdr:to>
        <xdr:sp textlink="">
          <xdr:nvSpPr>
            <xdr:cNvPr id="29718" name="Check Box 22" hidden="1">
              <a:extLst>
                <a:ext uri="{63B3BB69-23CF-44E3-9099-C40C66FF867C}">
                  <a14:compatExt spid="_x0000_s29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22</xdr:row>
          <xdr:rowOff>133350</xdr:rowOff>
        </xdr:from>
        <xdr:to>
          <xdr:col>31</xdr:col>
          <xdr:colOff>104775</xdr:colOff>
          <xdr:row>23</xdr:row>
          <xdr:rowOff>133350</xdr:rowOff>
        </xdr:to>
        <xdr:sp textlink="">
          <xdr:nvSpPr>
            <xdr:cNvPr id="29719" name="Check Box 23" hidden="1">
              <a:extLst>
                <a:ext uri="{63B3BB69-23CF-44E3-9099-C40C66FF867C}">
                  <a14:compatExt spid="_x0000_s29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24</xdr:row>
          <xdr:rowOff>0</xdr:rowOff>
        </xdr:from>
        <xdr:to>
          <xdr:col>31</xdr:col>
          <xdr:colOff>104775</xdr:colOff>
          <xdr:row>25</xdr:row>
          <xdr:rowOff>0</xdr:rowOff>
        </xdr:to>
        <xdr:sp textlink="">
          <xdr:nvSpPr>
            <xdr:cNvPr id="29720" name="Check Box 24" hidden="1">
              <a:extLst>
                <a:ext uri="{63B3BB69-23CF-44E3-9099-C40C66FF867C}">
                  <a14:compatExt spid="_x0000_s29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25</xdr:row>
          <xdr:rowOff>0</xdr:rowOff>
        </xdr:from>
        <xdr:to>
          <xdr:col>31</xdr:col>
          <xdr:colOff>104775</xdr:colOff>
          <xdr:row>26</xdr:row>
          <xdr:rowOff>0</xdr:rowOff>
        </xdr:to>
        <xdr:sp textlink="">
          <xdr:nvSpPr>
            <xdr:cNvPr id="29721" name="Check Box 25" hidden="1">
              <a:extLst>
                <a:ext uri="{63B3BB69-23CF-44E3-9099-C40C66FF867C}">
                  <a14:compatExt spid="_x0000_s29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26</xdr:row>
          <xdr:rowOff>0</xdr:rowOff>
        </xdr:from>
        <xdr:to>
          <xdr:col>31</xdr:col>
          <xdr:colOff>104775</xdr:colOff>
          <xdr:row>27</xdr:row>
          <xdr:rowOff>0</xdr:rowOff>
        </xdr:to>
        <xdr:sp textlink="">
          <xdr:nvSpPr>
            <xdr:cNvPr id="29722" name="Check Box 26" hidden="1">
              <a:extLst>
                <a:ext uri="{63B3BB69-23CF-44E3-9099-C40C66FF867C}">
                  <a14:compatExt spid="_x0000_s29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27</xdr:row>
          <xdr:rowOff>257175</xdr:rowOff>
        </xdr:from>
        <xdr:to>
          <xdr:col>31</xdr:col>
          <xdr:colOff>104775</xdr:colOff>
          <xdr:row>27</xdr:row>
          <xdr:rowOff>495300</xdr:rowOff>
        </xdr:to>
        <xdr:sp textlink="">
          <xdr:nvSpPr>
            <xdr:cNvPr id="29726" name="Check Box 30" hidden="1">
              <a:extLst>
                <a:ext uri="{63B3BB69-23CF-44E3-9099-C40C66FF867C}">
                  <a14:compatExt spid="_x0000_s29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28</xdr:row>
          <xdr:rowOff>38100</xdr:rowOff>
        </xdr:from>
        <xdr:to>
          <xdr:col>31</xdr:col>
          <xdr:colOff>104775</xdr:colOff>
          <xdr:row>28</xdr:row>
          <xdr:rowOff>276225</xdr:rowOff>
        </xdr:to>
        <xdr:sp textlink="">
          <xdr:nvSpPr>
            <xdr:cNvPr id="29727" name="Check Box 31" hidden="1">
              <a:extLst>
                <a:ext uri="{63B3BB69-23CF-44E3-9099-C40C66FF867C}">
                  <a14:compatExt spid="_x0000_s29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29</xdr:row>
          <xdr:rowOff>0</xdr:rowOff>
        </xdr:from>
        <xdr:to>
          <xdr:col>31</xdr:col>
          <xdr:colOff>104775</xdr:colOff>
          <xdr:row>30</xdr:row>
          <xdr:rowOff>0</xdr:rowOff>
        </xdr:to>
        <xdr:sp textlink="">
          <xdr:nvSpPr>
            <xdr:cNvPr id="29728" name="Check Box 32" hidden="1">
              <a:extLst>
                <a:ext uri="{63B3BB69-23CF-44E3-9099-C40C66FF867C}">
                  <a14:compatExt spid="_x0000_s29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30</xdr:row>
          <xdr:rowOff>47625</xdr:rowOff>
        </xdr:from>
        <xdr:to>
          <xdr:col>31</xdr:col>
          <xdr:colOff>104775</xdr:colOff>
          <xdr:row>30</xdr:row>
          <xdr:rowOff>285750</xdr:rowOff>
        </xdr:to>
        <xdr:sp textlink="">
          <xdr:nvSpPr>
            <xdr:cNvPr id="29729" name="Check Box 33" hidden="1">
              <a:extLst>
                <a:ext uri="{63B3BB69-23CF-44E3-9099-C40C66FF867C}">
                  <a14:compatExt spid="_x0000_s29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31</xdr:row>
          <xdr:rowOff>238125</xdr:rowOff>
        </xdr:from>
        <xdr:to>
          <xdr:col>31</xdr:col>
          <xdr:colOff>104775</xdr:colOff>
          <xdr:row>31</xdr:row>
          <xdr:rowOff>476250</xdr:rowOff>
        </xdr:to>
        <xdr:sp textlink="">
          <xdr:nvSpPr>
            <xdr:cNvPr id="29730" name="Check Box 34" hidden="1">
              <a:extLst>
                <a:ext uri="{63B3BB69-23CF-44E3-9099-C40C66FF867C}">
                  <a14:compatExt spid="_x0000_s29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28575</xdr:colOff>
          <xdr:row>8</xdr:row>
          <xdr:rowOff>9525</xdr:rowOff>
        </xdr:from>
        <xdr:to>
          <xdr:col>12</xdr:col>
          <xdr:colOff>9525</xdr:colOff>
          <xdr:row>8</xdr:row>
          <xdr:rowOff>285750</xdr:rowOff>
        </xdr:to>
        <xdr:sp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8</xdr:row>
          <xdr:rowOff>9525</xdr:rowOff>
        </xdr:from>
        <xdr:to>
          <xdr:col>20</xdr:col>
          <xdr:colOff>28575</xdr:colOff>
          <xdr:row>8</xdr:row>
          <xdr:rowOff>285750</xdr:rowOff>
        </xdr:to>
        <xdr:sp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8</xdr:row>
          <xdr:rowOff>9525</xdr:rowOff>
        </xdr:from>
        <xdr:to>
          <xdr:col>26</xdr:col>
          <xdr:colOff>28575</xdr:colOff>
          <xdr:row>8</xdr:row>
          <xdr:rowOff>285750</xdr:rowOff>
        </xdr:to>
        <xdr:sp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8</xdr:row>
          <xdr:rowOff>9525</xdr:rowOff>
        </xdr:from>
        <xdr:to>
          <xdr:col>32</xdr:col>
          <xdr:colOff>28575</xdr:colOff>
          <xdr:row>8</xdr:row>
          <xdr:rowOff>285750</xdr:rowOff>
        </xdr:to>
        <xdr:sp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8</xdr:row>
          <xdr:rowOff>9525</xdr:rowOff>
        </xdr:from>
        <xdr:to>
          <xdr:col>45</xdr:col>
          <xdr:colOff>28575</xdr:colOff>
          <xdr:row>8</xdr:row>
          <xdr:rowOff>285750</xdr:rowOff>
        </xdr:to>
        <xdr:sp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17</xdr:row>
          <xdr:rowOff>381000</xdr:rowOff>
        </xdr:from>
        <xdr:to>
          <xdr:col>33</xdr:col>
          <xdr:colOff>28575</xdr:colOff>
          <xdr:row>19</xdr:row>
          <xdr:rowOff>9525</xdr:rowOff>
        </xdr:to>
        <xdr:sp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17</xdr:row>
          <xdr:rowOff>390525</xdr:rowOff>
        </xdr:from>
        <xdr:to>
          <xdr:col>26</xdr:col>
          <xdr:colOff>28575</xdr:colOff>
          <xdr:row>19</xdr:row>
          <xdr:rowOff>19050</xdr:rowOff>
        </xdr:to>
        <xdr:sp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4</xdr:row>
          <xdr:rowOff>38100</xdr:rowOff>
        </xdr:from>
        <xdr:to>
          <xdr:col>3</xdr:col>
          <xdr:colOff>361950</xdr:colOff>
          <xdr:row>5</xdr:row>
          <xdr:rowOff>0</xdr:rowOff>
        </xdr:to>
        <xdr:sp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4</xdr:row>
          <xdr:rowOff>38100</xdr:rowOff>
        </xdr:from>
        <xdr:to>
          <xdr:col>4</xdr:col>
          <xdr:colOff>581025</xdr:colOff>
          <xdr:row>5</xdr:row>
          <xdr:rowOff>0</xdr:rowOff>
        </xdr:to>
        <xdr:sp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95250</xdr:colOff>
          <xdr:row>12</xdr:row>
          <xdr:rowOff>152400</xdr:rowOff>
        </xdr:from>
        <xdr:to>
          <xdr:col>9</xdr:col>
          <xdr:colOff>133350</xdr:colOff>
          <xdr:row>14</xdr:row>
          <xdr:rowOff>19050</xdr:rowOff>
        </xdr:to>
        <xdr:sp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12</xdr:row>
          <xdr:rowOff>152400</xdr:rowOff>
        </xdr:from>
        <xdr:to>
          <xdr:col>14</xdr:col>
          <xdr:colOff>133350</xdr:colOff>
          <xdr:row>14</xdr:row>
          <xdr:rowOff>19050</xdr:rowOff>
        </xdr:to>
        <xdr:sp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0</xdr:colOff>
          <xdr:row>25</xdr:row>
          <xdr:rowOff>152400</xdr:rowOff>
        </xdr:from>
        <xdr:to>
          <xdr:col>15</xdr:col>
          <xdr:colOff>47625</xdr:colOff>
          <xdr:row>27</xdr:row>
          <xdr:rowOff>0</xdr:rowOff>
        </xdr:to>
        <xdr:sp textlink="">
          <xdr:nvSpPr>
            <xdr:cNvPr id="24588" name="Check Box 12" hidden="1">
              <a:extLst>
                <a:ext uri="{63B3BB69-23CF-44E3-9099-C40C66FF867C}">
                  <a14:compatExt spid="_x0000_s24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25</xdr:row>
          <xdr:rowOff>161925</xdr:rowOff>
        </xdr:from>
        <xdr:to>
          <xdr:col>22</xdr:col>
          <xdr:colOff>57150</xdr:colOff>
          <xdr:row>27</xdr:row>
          <xdr:rowOff>9525</xdr:rowOff>
        </xdr:to>
        <xdr:sp textlink="">
          <xdr:nvSpPr>
            <xdr:cNvPr id="24589" name="Check Box 13" hidden="1">
              <a:extLst>
                <a:ext uri="{63B3BB69-23CF-44E3-9099-C40C66FF867C}">
                  <a14:compatExt spid="_x0000_s24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35</xdr:row>
          <xdr:rowOff>47625</xdr:rowOff>
        </xdr:from>
        <xdr:to>
          <xdr:col>14</xdr:col>
          <xdr:colOff>47625</xdr:colOff>
          <xdr:row>37</xdr:row>
          <xdr:rowOff>0</xdr:rowOff>
        </xdr:to>
        <xdr:sp textlink="">
          <xdr:nvSpPr>
            <xdr:cNvPr id="24590" name="Check Box 14" hidden="1">
              <a:extLst>
                <a:ext uri="{63B3BB69-23CF-44E3-9099-C40C66FF867C}">
                  <a14:compatExt spid="_x0000_s24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33</xdr:row>
          <xdr:rowOff>57150</xdr:rowOff>
        </xdr:from>
        <xdr:to>
          <xdr:col>22</xdr:col>
          <xdr:colOff>47625</xdr:colOff>
          <xdr:row>35</xdr:row>
          <xdr:rowOff>9525</xdr:rowOff>
        </xdr:to>
        <xdr:sp textlink="">
          <xdr:nvSpPr>
            <xdr:cNvPr id="24591" name="Check Box 15" hidden="1">
              <a:extLst>
                <a:ext uri="{63B3BB69-23CF-44E3-9099-C40C66FF867C}">
                  <a14:compatExt spid="_x0000_s24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37</xdr:row>
          <xdr:rowOff>57150</xdr:rowOff>
        </xdr:from>
        <xdr:to>
          <xdr:col>14</xdr:col>
          <xdr:colOff>47625</xdr:colOff>
          <xdr:row>39</xdr:row>
          <xdr:rowOff>9525</xdr:rowOff>
        </xdr:to>
        <xdr:sp textlink="">
          <xdr:nvSpPr>
            <xdr:cNvPr id="24592" name="Check Box 16" hidden="1">
              <a:extLst>
                <a:ext uri="{63B3BB69-23CF-44E3-9099-C40C66FF867C}">
                  <a14:compatExt spid="_x0000_s24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33</xdr:row>
          <xdr:rowOff>57150</xdr:rowOff>
        </xdr:from>
        <xdr:to>
          <xdr:col>16</xdr:col>
          <xdr:colOff>38100</xdr:colOff>
          <xdr:row>35</xdr:row>
          <xdr:rowOff>9525</xdr:rowOff>
        </xdr:to>
        <xdr:sp textlink="">
          <xdr:nvSpPr>
            <xdr:cNvPr id="24593" name="Check Box 17" hidden="1">
              <a:extLst>
                <a:ext uri="{63B3BB69-23CF-44E3-9099-C40C66FF867C}">
                  <a14:compatExt spid="_x0000_s24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31</xdr:row>
          <xdr:rowOff>161925</xdr:rowOff>
        </xdr:from>
        <xdr:to>
          <xdr:col>14</xdr:col>
          <xdr:colOff>47625</xdr:colOff>
          <xdr:row>33</xdr:row>
          <xdr:rowOff>9525</xdr:rowOff>
        </xdr:to>
        <xdr:sp textlink="">
          <xdr:nvSpPr>
            <xdr:cNvPr id="24595" name="Check Box 19" hidden="1">
              <a:extLst>
                <a:ext uri="{63B3BB69-23CF-44E3-9099-C40C66FF867C}">
                  <a14:compatExt spid="_x0000_s24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57150</xdr:colOff>
          <xdr:row>21</xdr:row>
          <xdr:rowOff>28575</xdr:rowOff>
        </xdr:from>
        <xdr:to>
          <xdr:col>13</xdr:col>
          <xdr:colOff>76200</xdr:colOff>
          <xdr:row>22</xdr:row>
          <xdr:rowOff>0</xdr:rowOff>
        </xdr:to>
        <xdr:sp textlink="">
          <xdr:nvSpPr>
            <xdr:cNvPr id="25601" name="Check Box 1" hidden="1">
              <a:extLst>
                <a:ext uri="{63B3BB69-23CF-44E3-9099-C40C66FF867C}">
                  <a14:compatExt spid="_x0000_s25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21</xdr:row>
          <xdr:rowOff>19050</xdr:rowOff>
        </xdr:from>
        <xdr:to>
          <xdr:col>25</xdr:col>
          <xdr:colOff>19050</xdr:colOff>
          <xdr:row>21</xdr:row>
          <xdr:rowOff>257175</xdr:rowOff>
        </xdr:to>
        <xdr:sp textlink="">
          <xdr:nvSpPr>
            <xdr:cNvPr id="25602" name="Check Box 2" hidden="1">
              <a:extLst>
                <a:ext uri="{63B3BB69-23CF-44E3-9099-C40C66FF867C}">
                  <a14:compatExt spid="_x0000_s25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11</xdr:row>
          <xdr:rowOff>19050</xdr:rowOff>
        </xdr:from>
        <xdr:to>
          <xdr:col>39</xdr:col>
          <xdr:colOff>76200</xdr:colOff>
          <xdr:row>11</xdr:row>
          <xdr:rowOff>257175</xdr:rowOff>
        </xdr:to>
        <xdr:sp textlink="">
          <xdr:nvSpPr>
            <xdr:cNvPr id="25603" name="Check Box 3" hidden="1">
              <a:extLst>
                <a:ext uri="{63B3BB69-23CF-44E3-9099-C40C66FF867C}">
                  <a14:compatExt spid="_x0000_s25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11</xdr:row>
          <xdr:rowOff>9525</xdr:rowOff>
        </xdr:from>
        <xdr:to>
          <xdr:col>44</xdr:col>
          <xdr:colOff>76200</xdr:colOff>
          <xdr:row>11</xdr:row>
          <xdr:rowOff>247650</xdr:rowOff>
        </xdr:to>
        <xdr:sp textlink="">
          <xdr:nvSpPr>
            <xdr:cNvPr id="25604" name="Check Box 4" hidden="1">
              <a:extLst>
                <a:ext uri="{63B3BB69-23CF-44E3-9099-C40C66FF867C}">
                  <a14:compatExt spid="_x0000_s25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47625</xdr:colOff>
          <xdr:row>11</xdr:row>
          <xdr:rowOff>19050</xdr:rowOff>
        </xdr:from>
        <xdr:to>
          <xdr:col>50</xdr:col>
          <xdr:colOff>66675</xdr:colOff>
          <xdr:row>11</xdr:row>
          <xdr:rowOff>257175</xdr:rowOff>
        </xdr:to>
        <xdr:sp textlink="">
          <xdr:nvSpPr>
            <xdr:cNvPr id="25605" name="Check Box 5" hidden="1">
              <a:extLst>
                <a:ext uri="{63B3BB69-23CF-44E3-9099-C40C66FF867C}">
                  <a14:compatExt spid="_x0000_s25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12</xdr:row>
          <xdr:rowOff>28575</xdr:rowOff>
        </xdr:from>
        <xdr:to>
          <xdr:col>24</xdr:col>
          <xdr:colOff>57150</xdr:colOff>
          <xdr:row>13</xdr:row>
          <xdr:rowOff>0</xdr:rowOff>
        </xdr:to>
        <xdr:sp textlink="">
          <xdr:nvSpPr>
            <xdr:cNvPr id="25606" name="Check Box 6" hidden="1">
              <a:extLst>
                <a:ext uri="{63B3BB69-23CF-44E3-9099-C40C66FF867C}">
                  <a14:compatExt spid="_x0000_s25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12</xdr:row>
          <xdr:rowOff>28575</xdr:rowOff>
        </xdr:from>
        <xdr:to>
          <xdr:col>30</xdr:col>
          <xdr:colOff>57150</xdr:colOff>
          <xdr:row>13</xdr:row>
          <xdr:rowOff>0</xdr:rowOff>
        </xdr:to>
        <xdr:sp textlink="">
          <xdr:nvSpPr>
            <xdr:cNvPr id="25607" name="Check Box 7" hidden="1">
              <a:extLst>
                <a:ext uri="{63B3BB69-23CF-44E3-9099-C40C66FF867C}">
                  <a14:compatExt spid="_x0000_s25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26</xdr:row>
          <xdr:rowOff>9525</xdr:rowOff>
        </xdr:from>
        <xdr:to>
          <xdr:col>13</xdr:col>
          <xdr:colOff>66675</xdr:colOff>
          <xdr:row>26</xdr:row>
          <xdr:rowOff>247650</xdr:rowOff>
        </xdr:to>
        <xdr:sp textlink="">
          <xdr:nvSpPr>
            <xdr:cNvPr id="25608" name="Check Box 8" hidden="1">
              <a:extLst>
                <a:ext uri="{63B3BB69-23CF-44E3-9099-C40C66FF867C}">
                  <a14:compatExt spid="_x0000_s25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26</xdr:row>
          <xdr:rowOff>9525</xdr:rowOff>
        </xdr:from>
        <xdr:to>
          <xdr:col>18</xdr:col>
          <xdr:colOff>76200</xdr:colOff>
          <xdr:row>26</xdr:row>
          <xdr:rowOff>247650</xdr:rowOff>
        </xdr:to>
        <xdr:sp textlink="">
          <xdr:nvSpPr>
            <xdr:cNvPr id="25609" name="Check Box 9" hidden="1">
              <a:extLst>
                <a:ext uri="{63B3BB69-23CF-44E3-9099-C40C66FF867C}">
                  <a14:compatExt spid="_x0000_s25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28575</xdr:colOff>
          <xdr:row>26</xdr:row>
          <xdr:rowOff>19050</xdr:rowOff>
        </xdr:from>
        <xdr:to>
          <xdr:col>42</xdr:col>
          <xdr:colOff>47625</xdr:colOff>
          <xdr:row>26</xdr:row>
          <xdr:rowOff>257175</xdr:rowOff>
        </xdr:to>
        <xdr:sp textlink="">
          <xdr:nvSpPr>
            <xdr:cNvPr id="25610" name="Check Box 10" hidden="1">
              <a:extLst>
                <a:ext uri="{63B3BB69-23CF-44E3-9099-C40C66FF867C}">
                  <a14:compatExt spid="_x0000_s25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26</xdr:row>
          <xdr:rowOff>19050</xdr:rowOff>
        </xdr:from>
        <xdr:to>
          <xdr:col>24</xdr:col>
          <xdr:colOff>66675</xdr:colOff>
          <xdr:row>26</xdr:row>
          <xdr:rowOff>257175</xdr:rowOff>
        </xdr:to>
        <xdr:sp textlink="">
          <xdr:nvSpPr>
            <xdr:cNvPr id="25611" name="Check Box 11" hidden="1">
              <a:extLst>
                <a:ext uri="{63B3BB69-23CF-44E3-9099-C40C66FF867C}">
                  <a14:compatExt spid="_x0000_s25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33</xdr:row>
          <xdr:rowOff>28575</xdr:rowOff>
        </xdr:from>
        <xdr:to>
          <xdr:col>13</xdr:col>
          <xdr:colOff>66675</xdr:colOff>
          <xdr:row>34</xdr:row>
          <xdr:rowOff>0</xdr:rowOff>
        </xdr:to>
        <xdr:sp textlink="">
          <xdr:nvSpPr>
            <xdr:cNvPr id="25612" name="Check Box 12" hidden="1">
              <a:extLst>
                <a:ext uri="{63B3BB69-23CF-44E3-9099-C40C66FF867C}">
                  <a14:compatExt spid="_x0000_s25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26</xdr:row>
          <xdr:rowOff>19050</xdr:rowOff>
        </xdr:from>
        <xdr:to>
          <xdr:col>48</xdr:col>
          <xdr:colOff>57150</xdr:colOff>
          <xdr:row>26</xdr:row>
          <xdr:rowOff>257175</xdr:rowOff>
        </xdr:to>
        <xdr:sp textlink="">
          <xdr:nvSpPr>
            <xdr:cNvPr id="25613" name="Check Box 13" hidden="1">
              <a:extLst>
                <a:ext uri="{63B3BB69-23CF-44E3-9099-C40C66FF867C}">
                  <a14:compatExt spid="_x0000_s25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33</xdr:row>
          <xdr:rowOff>9525</xdr:rowOff>
        </xdr:from>
        <xdr:to>
          <xdr:col>23</xdr:col>
          <xdr:colOff>57150</xdr:colOff>
          <xdr:row>33</xdr:row>
          <xdr:rowOff>247650</xdr:rowOff>
        </xdr:to>
        <xdr:sp textlink="">
          <xdr:nvSpPr>
            <xdr:cNvPr id="25614" name="Check Box 14" hidden="1">
              <a:extLst>
                <a:ext uri="{63B3BB69-23CF-44E3-9099-C40C66FF867C}">
                  <a14:compatExt spid="_x0000_s25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28575</xdr:colOff>
          <xdr:row>27</xdr:row>
          <xdr:rowOff>19050</xdr:rowOff>
        </xdr:from>
        <xdr:to>
          <xdr:col>42</xdr:col>
          <xdr:colOff>47625</xdr:colOff>
          <xdr:row>27</xdr:row>
          <xdr:rowOff>257175</xdr:rowOff>
        </xdr:to>
        <xdr:sp textlink="">
          <xdr:nvSpPr>
            <xdr:cNvPr id="25615" name="Check Box 15" hidden="1">
              <a:extLst>
                <a:ext uri="{63B3BB69-23CF-44E3-9099-C40C66FF867C}">
                  <a14:compatExt spid="_x0000_s25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27</xdr:row>
          <xdr:rowOff>19050</xdr:rowOff>
        </xdr:from>
        <xdr:to>
          <xdr:col>48</xdr:col>
          <xdr:colOff>57150</xdr:colOff>
          <xdr:row>27</xdr:row>
          <xdr:rowOff>257175</xdr:rowOff>
        </xdr:to>
        <xdr:sp textlink="">
          <xdr:nvSpPr>
            <xdr:cNvPr id="25616" name="Check Box 16" hidden="1">
              <a:extLst>
                <a:ext uri="{63B3BB69-23CF-44E3-9099-C40C66FF867C}">
                  <a14:compatExt spid="_x0000_s25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27</xdr:row>
          <xdr:rowOff>19050</xdr:rowOff>
        </xdr:from>
        <xdr:to>
          <xdr:col>16</xdr:col>
          <xdr:colOff>47625</xdr:colOff>
          <xdr:row>27</xdr:row>
          <xdr:rowOff>257175</xdr:rowOff>
        </xdr:to>
        <xdr:sp textlink="">
          <xdr:nvSpPr>
            <xdr:cNvPr id="25617" name="Check Box 17" hidden="1">
              <a:extLst>
                <a:ext uri="{63B3BB69-23CF-44E3-9099-C40C66FF867C}">
                  <a14:compatExt spid="_x0000_s25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27</xdr:row>
          <xdr:rowOff>19050</xdr:rowOff>
        </xdr:from>
        <xdr:to>
          <xdr:col>22</xdr:col>
          <xdr:colOff>57150</xdr:colOff>
          <xdr:row>27</xdr:row>
          <xdr:rowOff>257175</xdr:rowOff>
        </xdr:to>
        <xdr:sp textlink="">
          <xdr:nvSpPr>
            <xdr:cNvPr id="25618" name="Check Box 18" hidden="1">
              <a:extLst>
                <a:ext uri="{63B3BB69-23CF-44E3-9099-C40C66FF867C}">
                  <a14:compatExt spid="_x0000_s25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28</xdr:row>
          <xdr:rowOff>19050</xdr:rowOff>
        </xdr:from>
        <xdr:to>
          <xdr:col>16</xdr:col>
          <xdr:colOff>47625</xdr:colOff>
          <xdr:row>28</xdr:row>
          <xdr:rowOff>257175</xdr:rowOff>
        </xdr:to>
        <xdr:sp textlink="">
          <xdr:nvSpPr>
            <xdr:cNvPr id="25619" name="Check Box 19" hidden="1">
              <a:extLst>
                <a:ext uri="{63B3BB69-23CF-44E3-9099-C40C66FF867C}">
                  <a14:compatExt spid="_x0000_s25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28</xdr:row>
          <xdr:rowOff>19050</xdr:rowOff>
        </xdr:from>
        <xdr:to>
          <xdr:col>22</xdr:col>
          <xdr:colOff>57150</xdr:colOff>
          <xdr:row>28</xdr:row>
          <xdr:rowOff>257175</xdr:rowOff>
        </xdr:to>
        <xdr:sp textlink="">
          <xdr:nvSpPr>
            <xdr:cNvPr id="25620" name="Check Box 20" hidden="1">
              <a:extLst>
                <a:ext uri="{63B3BB69-23CF-44E3-9099-C40C66FF867C}">
                  <a14:compatExt spid="_x0000_s25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29</xdr:row>
          <xdr:rowOff>19050</xdr:rowOff>
        </xdr:from>
        <xdr:to>
          <xdr:col>16</xdr:col>
          <xdr:colOff>47625</xdr:colOff>
          <xdr:row>29</xdr:row>
          <xdr:rowOff>257175</xdr:rowOff>
        </xdr:to>
        <xdr:sp textlink="">
          <xdr:nvSpPr>
            <xdr:cNvPr id="25621" name="Check Box 21" hidden="1">
              <a:extLst>
                <a:ext uri="{63B3BB69-23CF-44E3-9099-C40C66FF867C}">
                  <a14:compatExt spid="_x0000_s25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29</xdr:row>
          <xdr:rowOff>19050</xdr:rowOff>
        </xdr:from>
        <xdr:to>
          <xdr:col>22</xdr:col>
          <xdr:colOff>57150</xdr:colOff>
          <xdr:row>29</xdr:row>
          <xdr:rowOff>257175</xdr:rowOff>
        </xdr:to>
        <xdr:sp textlink="">
          <xdr:nvSpPr>
            <xdr:cNvPr id="25622" name="Check Box 22" hidden="1">
              <a:extLst>
                <a:ext uri="{63B3BB69-23CF-44E3-9099-C40C66FF867C}">
                  <a14:compatExt spid="_x0000_s25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28575</xdr:colOff>
          <xdr:row>29</xdr:row>
          <xdr:rowOff>19050</xdr:rowOff>
        </xdr:from>
        <xdr:to>
          <xdr:col>42</xdr:col>
          <xdr:colOff>47625</xdr:colOff>
          <xdr:row>29</xdr:row>
          <xdr:rowOff>257175</xdr:rowOff>
        </xdr:to>
        <xdr:sp textlink="">
          <xdr:nvSpPr>
            <xdr:cNvPr id="25623" name="Check Box 23" hidden="1">
              <a:extLst>
                <a:ext uri="{63B3BB69-23CF-44E3-9099-C40C66FF867C}">
                  <a14:compatExt spid="_x0000_s25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29</xdr:row>
          <xdr:rowOff>19050</xdr:rowOff>
        </xdr:from>
        <xdr:to>
          <xdr:col>48</xdr:col>
          <xdr:colOff>57150</xdr:colOff>
          <xdr:row>29</xdr:row>
          <xdr:rowOff>257175</xdr:rowOff>
        </xdr:to>
        <xdr:sp textlink="">
          <xdr:nvSpPr>
            <xdr:cNvPr id="25624" name="Check Box 24" hidden="1">
              <a:extLst>
                <a:ext uri="{63B3BB69-23CF-44E3-9099-C40C66FF867C}">
                  <a14:compatExt spid="_x0000_s25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33</xdr:row>
          <xdr:rowOff>0</xdr:rowOff>
        </xdr:from>
        <xdr:to>
          <xdr:col>32</xdr:col>
          <xdr:colOff>57150</xdr:colOff>
          <xdr:row>33</xdr:row>
          <xdr:rowOff>238125</xdr:rowOff>
        </xdr:to>
        <xdr:sp textlink="">
          <xdr:nvSpPr>
            <xdr:cNvPr id="25625" name="Check Box 25" hidden="1">
              <a:extLst>
                <a:ext uri="{63B3BB69-23CF-44E3-9099-C40C66FF867C}">
                  <a14:compatExt spid="_x0000_s25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35</xdr:row>
          <xdr:rowOff>9525</xdr:rowOff>
        </xdr:from>
        <xdr:to>
          <xdr:col>13</xdr:col>
          <xdr:colOff>47625</xdr:colOff>
          <xdr:row>35</xdr:row>
          <xdr:rowOff>247650</xdr:rowOff>
        </xdr:to>
        <xdr:sp textlink="">
          <xdr:nvSpPr>
            <xdr:cNvPr id="25627" name="Check Box 27" hidden="1">
              <a:extLst>
                <a:ext uri="{63B3BB69-23CF-44E3-9099-C40C66FF867C}">
                  <a14:compatExt spid="_x0000_s25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35</xdr:row>
          <xdr:rowOff>9525</xdr:rowOff>
        </xdr:from>
        <xdr:to>
          <xdr:col>19</xdr:col>
          <xdr:colOff>66675</xdr:colOff>
          <xdr:row>35</xdr:row>
          <xdr:rowOff>247650</xdr:rowOff>
        </xdr:to>
        <xdr:sp textlink="">
          <xdr:nvSpPr>
            <xdr:cNvPr id="25628" name="Check Box 28" hidden="1">
              <a:extLst>
                <a:ext uri="{63B3BB69-23CF-44E3-9099-C40C66FF867C}">
                  <a14:compatExt spid="_x0000_s25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192</xdr:row>
          <xdr:rowOff>619125</xdr:rowOff>
        </xdr:from>
        <xdr:to>
          <xdr:col>7</xdr:col>
          <xdr:colOff>123825</xdr:colOff>
          <xdr:row>193</xdr:row>
          <xdr:rowOff>219075</xdr:rowOff>
        </xdr:to>
        <xdr:sp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202</xdr:row>
          <xdr:rowOff>200025</xdr:rowOff>
        </xdr:from>
        <xdr:to>
          <xdr:col>7</xdr:col>
          <xdr:colOff>95250</xdr:colOff>
          <xdr:row>203</xdr:row>
          <xdr:rowOff>209550</xdr:rowOff>
        </xdr:to>
        <xdr:sp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197</xdr:row>
          <xdr:rowOff>200025</xdr:rowOff>
        </xdr:from>
        <xdr:to>
          <xdr:col>7</xdr:col>
          <xdr:colOff>123825</xdr:colOff>
          <xdr:row>198</xdr:row>
          <xdr:rowOff>209550</xdr:rowOff>
        </xdr:to>
        <xdr:sp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25</xdr:row>
          <xdr:rowOff>200025</xdr:rowOff>
        </xdr:from>
        <xdr:to>
          <xdr:col>3</xdr:col>
          <xdr:colOff>38100</xdr:colOff>
          <xdr:row>26</xdr:row>
          <xdr:rowOff>209550</xdr:rowOff>
        </xdr:to>
        <xdr:sp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30</xdr:row>
          <xdr:rowOff>200025</xdr:rowOff>
        </xdr:from>
        <xdr:to>
          <xdr:col>3</xdr:col>
          <xdr:colOff>38100</xdr:colOff>
          <xdr:row>31</xdr:row>
          <xdr:rowOff>209550</xdr:rowOff>
        </xdr:to>
        <xdr:sp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38</xdr:row>
          <xdr:rowOff>200025</xdr:rowOff>
        </xdr:from>
        <xdr:to>
          <xdr:col>3</xdr:col>
          <xdr:colOff>38100</xdr:colOff>
          <xdr:row>39</xdr:row>
          <xdr:rowOff>209550</xdr:rowOff>
        </xdr:to>
        <xdr:sp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43</xdr:row>
          <xdr:rowOff>200025</xdr:rowOff>
        </xdr:from>
        <xdr:to>
          <xdr:col>3</xdr:col>
          <xdr:colOff>38100</xdr:colOff>
          <xdr:row>44</xdr:row>
          <xdr:rowOff>209550</xdr:rowOff>
        </xdr:to>
        <xdr:sp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48</xdr:row>
          <xdr:rowOff>200025</xdr:rowOff>
        </xdr:from>
        <xdr:to>
          <xdr:col>3</xdr:col>
          <xdr:colOff>38100</xdr:colOff>
          <xdr:row>49</xdr:row>
          <xdr:rowOff>209550</xdr:rowOff>
        </xdr:to>
        <xdr:sp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53</xdr:row>
          <xdr:rowOff>200025</xdr:rowOff>
        </xdr:from>
        <xdr:to>
          <xdr:col>3</xdr:col>
          <xdr:colOff>38100</xdr:colOff>
          <xdr:row>54</xdr:row>
          <xdr:rowOff>209550</xdr:rowOff>
        </xdr:to>
        <xdr:sp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61</xdr:row>
          <xdr:rowOff>200025</xdr:rowOff>
        </xdr:from>
        <xdr:to>
          <xdr:col>3</xdr:col>
          <xdr:colOff>38100</xdr:colOff>
          <xdr:row>62</xdr:row>
          <xdr:rowOff>209550</xdr:rowOff>
        </xdr:to>
        <xdr:sp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特定施設入居者生活介護"/>
      <sheetName val="【記載例】シフト記号表（勤務時間帯）"/>
      <sheetName val="特定施設入居者生活介護"/>
      <sheetName val="シフト記号表"/>
      <sheetName val="記入方法"/>
      <sheetName val="プルダウン・リスト"/>
    </sheetNames>
    <sheetDataSet>
      <sheetData sheetId="0"/>
      <sheetData sheetId="1">
        <row r="6">
          <cell r="C6" t="str">
            <v>早</v>
          </cell>
        </row>
        <row r="7">
          <cell r="C7" t="str">
            <v>日</v>
          </cell>
        </row>
        <row r="8">
          <cell r="C8" t="str">
            <v>遅</v>
          </cell>
        </row>
        <row r="9">
          <cell r="C9" t="str">
            <v>日2</v>
          </cell>
        </row>
        <row r="10">
          <cell r="C10" t="str">
            <v>日3</v>
          </cell>
        </row>
        <row r="11">
          <cell r="C11" t="str">
            <v>日4</v>
          </cell>
        </row>
        <row r="12">
          <cell r="C12" t="str">
            <v>日5</v>
          </cell>
        </row>
        <row r="13">
          <cell r="C13" t="str">
            <v>夜</v>
          </cell>
        </row>
        <row r="14">
          <cell r="C14" t="str">
            <v>明</v>
          </cell>
        </row>
        <row r="15">
          <cell r="C15" t="str">
            <v>a</v>
          </cell>
        </row>
        <row r="16">
          <cell r="C16" t="str">
            <v>b</v>
          </cell>
        </row>
        <row r="17">
          <cell r="C17" t="str">
            <v>c</v>
          </cell>
        </row>
        <row r="18">
          <cell r="C18" t="str">
            <v>d</v>
          </cell>
        </row>
        <row r="19">
          <cell r="C19" t="str">
            <v>e</v>
          </cell>
        </row>
        <row r="20">
          <cell r="C20" t="str">
            <v>f</v>
          </cell>
        </row>
        <row r="21">
          <cell r="C21" t="str">
            <v>g</v>
          </cell>
        </row>
        <row r="22">
          <cell r="C22" t="str">
            <v>h</v>
          </cell>
        </row>
        <row r="23">
          <cell r="C23" t="str">
            <v>ア</v>
          </cell>
        </row>
        <row r="24">
          <cell r="C24" t="str">
            <v>イ</v>
          </cell>
        </row>
        <row r="25">
          <cell r="C25" t="str">
            <v>ウ</v>
          </cell>
        </row>
        <row r="26">
          <cell r="C26" t="str">
            <v>エ</v>
          </cell>
        </row>
        <row r="27">
          <cell r="C27" t="str">
            <v>オ</v>
          </cell>
        </row>
        <row r="28">
          <cell r="C28" t="str">
            <v>カ</v>
          </cell>
        </row>
        <row r="29">
          <cell r="C29" t="str">
            <v>キ</v>
          </cell>
        </row>
        <row r="30">
          <cell r="C30" t="str">
            <v>ク</v>
          </cell>
        </row>
        <row r="31">
          <cell r="C31" t="str">
            <v>ケ</v>
          </cell>
        </row>
        <row r="32">
          <cell r="C32" t="str">
            <v>コ</v>
          </cell>
        </row>
        <row r="33">
          <cell r="C33" t="str">
            <v>サ</v>
          </cell>
        </row>
        <row r="34">
          <cell r="C34" t="str">
            <v>シ</v>
          </cell>
        </row>
        <row r="35">
          <cell r="C35" t="str">
            <v>ス</v>
          </cell>
        </row>
        <row r="36">
          <cell r="C36" t="str">
            <v>セ</v>
          </cell>
        </row>
        <row r="37">
          <cell r="C37" t="str">
            <v>ソ</v>
          </cell>
        </row>
        <row r="38">
          <cell r="C38" t="str">
            <v>タ</v>
          </cell>
        </row>
        <row r="39">
          <cell r="C39" t="str">
            <v>-</v>
          </cell>
        </row>
        <row r="40">
          <cell r="C40" t="str">
            <v>-</v>
          </cell>
        </row>
        <row r="41">
          <cell r="C41" t="str">
            <v>明夜</v>
          </cell>
        </row>
        <row r="42">
          <cell r="C42" t="str">
            <v>-</v>
          </cell>
        </row>
        <row r="43">
          <cell r="C43" t="str">
            <v>-</v>
          </cell>
        </row>
        <row r="44">
          <cell r="C44" t="str">
            <v>ah</v>
          </cell>
        </row>
        <row r="45">
          <cell r="C45" t="str">
            <v>-</v>
          </cell>
        </row>
        <row r="46">
          <cell r="C46" t="str">
            <v>-</v>
          </cell>
        </row>
        <row r="47">
          <cell r="C47" t="str">
            <v>ai</v>
          </cell>
        </row>
      </sheetData>
      <sheetData sheetId="2"/>
      <sheetData sheetId="3">
        <row r="6">
          <cell r="C6" t="str">
            <v>早</v>
          </cell>
          <cell r="D6" t="str">
            <v>早</v>
          </cell>
          <cell r="E6" t="str">
            <v>：</v>
          </cell>
          <cell r="F6"/>
          <cell r="G6" t="str">
            <v>～</v>
          </cell>
          <cell r="H6"/>
          <cell r="I6" t="str">
            <v>（</v>
          </cell>
          <cell r="J6">
            <v>0</v>
          </cell>
          <cell r="K6" t="str">
            <v>）</v>
          </cell>
          <cell r="L6" t="str">
            <v/>
          </cell>
        </row>
        <row r="7">
          <cell r="C7" t="str">
            <v>日</v>
          </cell>
          <cell r="D7" t="str">
            <v>日</v>
          </cell>
          <cell r="E7" t="str">
            <v>：</v>
          </cell>
          <cell r="F7"/>
          <cell r="G7" t="str">
            <v>～</v>
          </cell>
          <cell r="H7"/>
          <cell r="I7" t="str">
            <v>（</v>
          </cell>
          <cell r="J7">
            <v>0</v>
          </cell>
          <cell r="K7" t="str">
            <v>）</v>
          </cell>
          <cell r="L7" t="str">
            <v/>
          </cell>
        </row>
        <row r="8">
          <cell r="C8" t="str">
            <v>遅</v>
          </cell>
          <cell r="D8" t="str">
            <v>遅</v>
          </cell>
          <cell r="E8" t="str">
            <v>：</v>
          </cell>
          <cell r="F8"/>
          <cell r="G8" t="str">
            <v>～</v>
          </cell>
          <cell r="H8"/>
          <cell r="I8" t="str">
            <v>（</v>
          </cell>
          <cell r="J8">
            <v>0</v>
          </cell>
          <cell r="K8" t="str">
            <v>）</v>
          </cell>
          <cell r="L8" t="str">
            <v/>
          </cell>
        </row>
        <row r="9">
          <cell r="C9" t="str">
            <v>日2</v>
          </cell>
          <cell r="D9" t="str">
            <v>日2</v>
          </cell>
          <cell r="E9" t="str">
            <v>：</v>
          </cell>
          <cell r="F9"/>
          <cell r="G9" t="str">
            <v>～</v>
          </cell>
          <cell r="H9"/>
          <cell r="I9" t="str">
            <v>（</v>
          </cell>
          <cell r="J9">
            <v>0</v>
          </cell>
          <cell r="K9" t="str">
            <v>）</v>
          </cell>
          <cell r="L9" t="str">
            <v/>
          </cell>
        </row>
        <row r="10">
          <cell r="C10" t="str">
            <v>日3</v>
          </cell>
          <cell r="D10" t="str">
            <v>日3</v>
          </cell>
          <cell r="E10" t="str">
            <v>：</v>
          </cell>
          <cell r="F10"/>
          <cell r="G10" t="str">
            <v>～</v>
          </cell>
          <cell r="H10"/>
          <cell r="I10" t="str">
            <v>（</v>
          </cell>
          <cell r="J10">
            <v>0</v>
          </cell>
          <cell r="K10" t="str">
            <v>）</v>
          </cell>
          <cell r="L10" t="str">
            <v/>
          </cell>
        </row>
        <row r="11">
          <cell r="C11" t="str">
            <v>日4</v>
          </cell>
          <cell r="D11" t="str">
            <v>日4</v>
          </cell>
          <cell r="E11" t="str">
            <v>：</v>
          </cell>
          <cell r="F11"/>
          <cell r="G11" t="str">
            <v>～</v>
          </cell>
          <cell r="H11"/>
          <cell r="I11" t="str">
            <v>（</v>
          </cell>
          <cell r="J11">
            <v>0</v>
          </cell>
          <cell r="K11" t="str">
            <v>）</v>
          </cell>
          <cell r="L11" t="str">
            <v/>
          </cell>
        </row>
        <row r="12">
          <cell r="C12" t="str">
            <v>日5</v>
          </cell>
          <cell r="D12" t="str">
            <v>日5</v>
          </cell>
          <cell r="E12" t="str">
            <v>：</v>
          </cell>
          <cell r="F12"/>
          <cell r="G12" t="str">
            <v>～</v>
          </cell>
          <cell r="H12"/>
          <cell r="I12" t="str">
            <v>（</v>
          </cell>
          <cell r="J12">
            <v>0</v>
          </cell>
          <cell r="K12" t="str">
            <v>）</v>
          </cell>
          <cell r="L12" t="str">
            <v/>
          </cell>
        </row>
        <row r="13">
          <cell r="C13" t="str">
            <v>夜</v>
          </cell>
          <cell r="D13" t="str">
            <v>夜</v>
          </cell>
          <cell r="E13" t="str">
            <v>：</v>
          </cell>
          <cell r="F13"/>
          <cell r="G13" t="str">
            <v>～</v>
          </cell>
          <cell r="H13"/>
          <cell r="I13" t="str">
            <v>（</v>
          </cell>
          <cell r="J13">
            <v>0</v>
          </cell>
          <cell r="K13" t="str">
            <v>）</v>
          </cell>
          <cell r="L13" t="str">
            <v/>
          </cell>
        </row>
        <row r="14">
          <cell r="C14" t="str">
            <v>明</v>
          </cell>
          <cell r="D14" t="str">
            <v>明</v>
          </cell>
          <cell r="E14" t="str">
            <v>：</v>
          </cell>
          <cell r="F14"/>
          <cell r="G14" t="str">
            <v>～</v>
          </cell>
          <cell r="H14"/>
          <cell r="I14" t="str">
            <v>（</v>
          </cell>
          <cell r="J14">
            <v>0</v>
          </cell>
          <cell r="K14" t="str">
            <v>）</v>
          </cell>
          <cell r="L14" t="str">
            <v/>
          </cell>
        </row>
        <row r="15">
          <cell r="C15" t="str">
            <v>a</v>
          </cell>
          <cell r="D15" t="str">
            <v>a</v>
          </cell>
          <cell r="E15" t="str">
            <v>：</v>
          </cell>
          <cell r="F15"/>
          <cell r="G15" t="str">
            <v>～</v>
          </cell>
          <cell r="H15"/>
          <cell r="I15" t="str">
            <v>（</v>
          </cell>
          <cell r="J15">
            <v>0</v>
          </cell>
          <cell r="K15" t="str">
            <v>）</v>
          </cell>
          <cell r="L15" t="str">
            <v/>
          </cell>
        </row>
        <row r="16">
          <cell r="C16" t="str">
            <v>b</v>
          </cell>
          <cell r="D16" t="str">
            <v>b</v>
          </cell>
          <cell r="E16" t="str">
            <v>：</v>
          </cell>
          <cell r="F16"/>
          <cell r="G16" t="str">
            <v>～</v>
          </cell>
          <cell r="H16"/>
          <cell r="I16" t="str">
            <v>（</v>
          </cell>
          <cell r="J16">
            <v>0</v>
          </cell>
          <cell r="K16" t="str">
            <v>）</v>
          </cell>
          <cell r="L16" t="str">
            <v/>
          </cell>
        </row>
        <row r="17">
          <cell r="C17" t="str">
            <v>c</v>
          </cell>
          <cell r="D17" t="str">
            <v>c</v>
          </cell>
          <cell r="E17" t="str">
            <v>：</v>
          </cell>
          <cell r="F17"/>
          <cell r="G17" t="str">
            <v>～</v>
          </cell>
          <cell r="H17"/>
          <cell r="I17" t="str">
            <v>（</v>
          </cell>
          <cell r="J17">
            <v>0</v>
          </cell>
          <cell r="K17" t="str">
            <v>）</v>
          </cell>
          <cell r="L17" t="str">
            <v/>
          </cell>
        </row>
        <row r="18">
          <cell r="C18" t="str">
            <v>d</v>
          </cell>
          <cell r="D18" t="str">
            <v>d</v>
          </cell>
          <cell r="E18" t="str">
            <v>：</v>
          </cell>
          <cell r="F18"/>
          <cell r="G18" t="str">
            <v>～</v>
          </cell>
          <cell r="H18"/>
          <cell r="I18" t="str">
            <v>（</v>
          </cell>
          <cell r="J18">
            <v>0</v>
          </cell>
          <cell r="K18" t="str">
            <v>）</v>
          </cell>
          <cell r="L18" t="str">
            <v/>
          </cell>
        </row>
        <row r="19">
          <cell r="C19" t="str">
            <v>e</v>
          </cell>
          <cell r="D19" t="str">
            <v>e</v>
          </cell>
          <cell r="E19" t="str">
            <v>：</v>
          </cell>
          <cell r="F19"/>
          <cell r="G19" t="str">
            <v>～</v>
          </cell>
          <cell r="H19"/>
          <cell r="I19" t="str">
            <v>（</v>
          </cell>
          <cell r="J19">
            <v>0</v>
          </cell>
          <cell r="K19" t="str">
            <v>）</v>
          </cell>
          <cell r="L19" t="str">
            <v/>
          </cell>
        </row>
        <row r="20">
          <cell r="C20" t="str">
            <v>f</v>
          </cell>
          <cell r="D20" t="str">
            <v>f</v>
          </cell>
          <cell r="E20" t="str">
            <v>：</v>
          </cell>
          <cell r="F20"/>
          <cell r="G20" t="str">
            <v>～</v>
          </cell>
          <cell r="H20"/>
          <cell r="I20" t="str">
            <v>（</v>
          </cell>
          <cell r="J20">
            <v>0</v>
          </cell>
          <cell r="K20" t="str">
            <v>）</v>
          </cell>
          <cell r="L20" t="str">
            <v/>
          </cell>
        </row>
        <row r="21">
          <cell r="C21" t="str">
            <v>g</v>
          </cell>
          <cell r="D21" t="str">
            <v>g</v>
          </cell>
          <cell r="E21" t="str">
            <v>：</v>
          </cell>
          <cell r="F21"/>
          <cell r="G21" t="str">
            <v>～</v>
          </cell>
          <cell r="H21"/>
          <cell r="I21" t="str">
            <v>（</v>
          </cell>
          <cell r="J21">
            <v>0</v>
          </cell>
          <cell r="K21" t="str">
            <v>）</v>
          </cell>
          <cell r="L21" t="str">
            <v/>
          </cell>
        </row>
        <row r="22">
          <cell r="C22" t="str">
            <v>h</v>
          </cell>
          <cell r="D22" t="str">
            <v>h</v>
          </cell>
          <cell r="E22" t="str">
            <v>：</v>
          </cell>
          <cell r="F22"/>
          <cell r="G22" t="str">
            <v>～</v>
          </cell>
          <cell r="H22"/>
          <cell r="I22" t="str">
            <v>（</v>
          </cell>
          <cell r="J22">
            <v>0</v>
          </cell>
          <cell r="K22" t="str">
            <v>）</v>
          </cell>
          <cell r="L22" t="str">
            <v/>
          </cell>
        </row>
        <row r="23">
          <cell r="C23" t="str">
            <v>ア</v>
          </cell>
          <cell r="D23" t="str">
            <v>ア</v>
          </cell>
          <cell r="E23" t="str">
            <v>：</v>
          </cell>
          <cell r="F23"/>
          <cell r="G23" t="str">
            <v>～</v>
          </cell>
          <cell r="H23"/>
          <cell r="I23" t="str">
            <v>（</v>
          </cell>
          <cell r="J23"/>
          <cell r="K23" t="str">
            <v>）</v>
          </cell>
          <cell r="L23">
            <v>1</v>
          </cell>
        </row>
        <row r="24">
          <cell r="C24" t="str">
            <v>イ</v>
          </cell>
          <cell r="D24" t="str">
            <v>イ</v>
          </cell>
          <cell r="E24" t="str">
            <v>：</v>
          </cell>
          <cell r="F24"/>
          <cell r="G24" t="str">
            <v>～</v>
          </cell>
          <cell r="H24"/>
          <cell r="I24" t="str">
            <v>（</v>
          </cell>
          <cell r="J24"/>
          <cell r="K24" t="str">
            <v>）</v>
          </cell>
          <cell r="L24">
            <v>1.5</v>
          </cell>
        </row>
        <row r="25">
          <cell r="C25" t="str">
            <v>ウ</v>
          </cell>
          <cell r="D25" t="str">
            <v>ウ</v>
          </cell>
          <cell r="E25" t="str">
            <v>：</v>
          </cell>
          <cell r="F25"/>
          <cell r="G25" t="str">
            <v>～</v>
          </cell>
          <cell r="H25"/>
          <cell r="I25" t="str">
            <v>（</v>
          </cell>
          <cell r="J25"/>
          <cell r="K25" t="str">
            <v>）</v>
          </cell>
          <cell r="L25">
            <v>2</v>
          </cell>
        </row>
        <row r="26">
          <cell r="C26" t="str">
            <v>エ</v>
          </cell>
          <cell r="D26" t="str">
            <v>エ</v>
          </cell>
          <cell r="E26" t="str">
            <v>：</v>
          </cell>
          <cell r="F26"/>
          <cell r="G26" t="str">
            <v>～</v>
          </cell>
          <cell r="H26"/>
          <cell r="I26" t="str">
            <v>（</v>
          </cell>
          <cell r="J26"/>
          <cell r="K26" t="str">
            <v>）</v>
          </cell>
          <cell r="L26">
            <v>2.5</v>
          </cell>
        </row>
        <row r="27">
          <cell r="C27" t="str">
            <v>オ</v>
          </cell>
          <cell r="D27" t="str">
            <v>オ</v>
          </cell>
          <cell r="E27" t="str">
            <v>：</v>
          </cell>
          <cell r="F27"/>
          <cell r="G27" t="str">
            <v>～</v>
          </cell>
          <cell r="H27"/>
          <cell r="I27" t="str">
            <v>（</v>
          </cell>
          <cell r="J27"/>
          <cell r="K27" t="str">
            <v>）</v>
          </cell>
          <cell r="L27">
            <v>3</v>
          </cell>
        </row>
        <row r="28">
          <cell r="C28" t="str">
            <v>カ</v>
          </cell>
          <cell r="D28" t="str">
            <v>カ</v>
          </cell>
          <cell r="E28" t="str">
            <v>：</v>
          </cell>
          <cell r="F28"/>
          <cell r="G28" t="str">
            <v>～</v>
          </cell>
          <cell r="H28"/>
          <cell r="I28" t="str">
            <v>（</v>
          </cell>
          <cell r="J28"/>
          <cell r="K28" t="str">
            <v>）</v>
          </cell>
          <cell r="L28">
            <v>3.5</v>
          </cell>
        </row>
        <row r="29">
          <cell r="C29" t="str">
            <v>キ</v>
          </cell>
          <cell r="D29" t="str">
            <v>キ</v>
          </cell>
          <cell r="E29" t="str">
            <v>：</v>
          </cell>
          <cell r="F29"/>
          <cell r="G29" t="str">
            <v>～</v>
          </cell>
          <cell r="H29"/>
          <cell r="I29" t="str">
            <v>（</v>
          </cell>
          <cell r="J29"/>
          <cell r="K29" t="str">
            <v>）</v>
          </cell>
          <cell r="L29">
            <v>4</v>
          </cell>
        </row>
        <row r="30">
          <cell r="C30" t="str">
            <v>ク</v>
          </cell>
          <cell r="D30" t="str">
            <v>ク</v>
          </cell>
          <cell r="E30" t="str">
            <v>：</v>
          </cell>
          <cell r="F30"/>
          <cell r="G30" t="str">
            <v>～</v>
          </cell>
          <cell r="H30"/>
          <cell r="I30" t="str">
            <v>（</v>
          </cell>
          <cell r="J30"/>
          <cell r="K30" t="str">
            <v>）</v>
          </cell>
          <cell r="L30">
            <v>4.5</v>
          </cell>
        </row>
        <row r="31">
          <cell r="C31" t="str">
            <v>ケ</v>
          </cell>
          <cell r="D31" t="str">
            <v>ケ</v>
          </cell>
          <cell r="E31" t="str">
            <v>：</v>
          </cell>
          <cell r="F31"/>
          <cell r="G31" t="str">
            <v>～</v>
          </cell>
          <cell r="H31"/>
          <cell r="I31" t="str">
            <v>（</v>
          </cell>
          <cell r="J31"/>
          <cell r="K31" t="str">
            <v>）</v>
          </cell>
          <cell r="L31">
            <v>5</v>
          </cell>
        </row>
        <row r="32">
          <cell r="C32" t="str">
            <v>コ</v>
          </cell>
          <cell r="D32" t="str">
            <v>コ</v>
          </cell>
          <cell r="E32" t="str">
            <v>：</v>
          </cell>
          <cell r="F32"/>
          <cell r="G32" t="str">
            <v>～</v>
          </cell>
          <cell r="H32"/>
          <cell r="I32" t="str">
            <v>（</v>
          </cell>
          <cell r="J32"/>
          <cell r="K32" t="str">
            <v>）</v>
          </cell>
          <cell r="L32">
            <v>5.5</v>
          </cell>
        </row>
        <row r="33">
          <cell r="C33" t="str">
            <v>サ</v>
          </cell>
          <cell r="D33" t="str">
            <v>サ</v>
          </cell>
          <cell r="E33" t="str">
            <v>：</v>
          </cell>
          <cell r="F33"/>
          <cell r="G33" t="str">
            <v>～</v>
          </cell>
          <cell r="H33"/>
          <cell r="I33" t="str">
            <v>（</v>
          </cell>
          <cell r="J33"/>
          <cell r="K33" t="str">
            <v>）</v>
          </cell>
          <cell r="L33">
            <v>6</v>
          </cell>
        </row>
        <row r="34">
          <cell r="C34" t="str">
            <v>シ</v>
          </cell>
          <cell r="D34" t="str">
            <v>シ</v>
          </cell>
          <cell r="E34" t="str">
            <v>：</v>
          </cell>
          <cell r="F34"/>
          <cell r="G34" t="str">
            <v>～</v>
          </cell>
          <cell r="H34"/>
          <cell r="I34" t="str">
            <v>（</v>
          </cell>
          <cell r="J34"/>
          <cell r="K34" t="str">
            <v>）</v>
          </cell>
          <cell r="L34">
            <v>6.5</v>
          </cell>
        </row>
        <row r="35">
          <cell r="C35" t="str">
            <v>ス</v>
          </cell>
          <cell r="D35" t="str">
            <v>ス</v>
          </cell>
          <cell r="E35" t="str">
            <v>：</v>
          </cell>
          <cell r="F35"/>
          <cell r="G35" t="str">
            <v>～</v>
          </cell>
          <cell r="H35"/>
          <cell r="I35" t="str">
            <v>（</v>
          </cell>
          <cell r="J35"/>
          <cell r="K35" t="str">
            <v>）</v>
          </cell>
          <cell r="L35">
            <v>7</v>
          </cell>
        </row>
        <row r="36">
          <cell r="C36" t="str">
            <v>セ</v>
          </cell>
          <cell r="D36" t="str">
            <v>セ</v>
          </cell>
          <cell r="E36" t="str">
            <v>：</v>
          </cell>
          <cell r="F36"/>
          <cell r="G36" t="str">
            <v>～</v>
          </cell>
          <cell r="H36"/>
          <cell r="I36" t="str">
            <v>（</v>
          </cell>
          <cell r="J36"/>
          <cell r="K36" t="str">
            <v>）</v>
          </cell>
          <cell r="L36">
            <v>7.5</v>
          </cell>
        </row>
        <row r="37">
          <cell r="C37" t="str">
            <v>ソ</v>
          </cell>
          <cell r="D37" t="str">
            <v>ソ</v>
          </cell>
          <cell r="E37" t="str">
            <v>：</v>
          </cell>
          <cell r="F37"/>
          <cell r="G37" t="str">
            <v>～</v>
          </cell>
          <cell r="H37"/>
          <cell r="I37" t="str">
            <v>（</v>
          </cell>
          <cell r="J37"/>
          <cell r="K37" t="str">
            <v>）</v>
          </cell>
          <cell r="L37"/>
        </row>
        <row r="38">
          <cell r="C38" t="str">
            <v>タ</v>
          </cell>
          <cell r="D38" t="str">
            <v>タ</v>
          </cell>
          <cell r="E38" t="str">
            <v>：</v>
          </cell>
          <cell r="F38"/>
          <cell r="G38" t="str">
            <v>～</v>
          </cell>
          <cell r="H38"/>
          <cell r="I38" t="str">
            <v>（</v>
          </cell>
          <cell r="J38"/>
          <cell r="K38" t="str">
            <v>）</v>
          </cell>
          <cell r="L38"/>
        </row>
        <row r="39">
          <cell r="C39" t="str">
            <v>-</v>
          </cell>
          <cell r="D39"/>
          <cell r="E39" t="str">
            <v>：</v>
          </cell>
          <cell r="F39"/>
          <cell r="G39" t="str">
            <v>～</v>
          </cell>
          <cell r="H39"/>
          <cell r="I39" t="str">
            <v>（</v>
          </cell>
          <cell r="J39">
            <v>0</v>
          </cell>
          <cell r="K39" t="str">
            <v>）</v>
          </cell>
          <cell r="L39" t="str">
            <v/>
          </cell>
        </row>
        <row r="40">
          <cell r="C40" t="str">
            <v>-</v>
          </cell>
          <cell r="D40"/>
          <cell r="E40" t="str">
            <v>：</v>
          </cell>
          <cell r="F40"/>
          <cell r="G40" t="str">
            <v>～</v>
          </cell>
          <cell r="H40"/>
          <cell r="I40" t="str">
            <v>（</v>
          </cell>
          <cell r="J40">
            <v>0</v>
          </cell>
          <cell r="K40" t="str">
            <v>）</v>
          </cell>
          <cell r="L40" t="str">
            <v/>
          </cell>
        </row>
        <row r="41">
          <cell r="C41" t="str">
            <v>明夜</v>
          </cell>
          <cell r="D41" t="str">
            <v>-</v>
          </cell>
          <cell r="E41" t="str">
            <v>：</v>
          </cell>
          <cell r="F41" t="str">
            <v>-</v>
          </cell>
          <cell r="G41" t="str">
            <v>～</v>
          </cell>
          <cell r="H41" t="str">
            <v>-</v>
          </cell>
          <cell r="I41" t="str">
            <v>（</v>
          </cell>
          <cell r="J41" t="str">
            <v>-</v>
          </cell>
          <cell r="K41" t="str">
            <v>）</v>
          </cell>
          <cell r="L41" t="str">
            <v/>
          </cell>
        </row>
        <row r="42">
          <cell r="C42" t="str">
            <v>-</v>
          </cell>
          <cell r="D42"/>
          <cell r="E42" t="str">
            <v>：</v>
          </cell>
          <cell r="F42"/>
          <cell r="G42" t="str">
            <v>～</v>
          </cell>
          <cell r="H42"/>
          <cell r="I42" t="str">
            <v>（</v>
          </cell>
          <cell r="J42">
            <v>0</v>
          </cell>
          <cell r="K42" t="str">
            <v>）</v>
          </cell>
          <cell r="L42" t="str">
            <v/>
          </cell>
        </row>
        <row r="43">
          <cell r="C43" t="str">
            <v>-</v>
          </cell>
          <cell r="D43"/>
          <cell r="E43" t="str">
            <v>：</v>
          </cell>
          <cell r="F43"/>
          <cell r="G43" t="str">
            <v>～</v>
          </cell>
          <cell r="H43"/>
          <cell r="I43" t="str">
            <v>（</v>
          </cell>
          <cell r="J43">
            <v>0</v>
          </cell>
          <cell r="K43" t="str">
            <v>）</v>
          </cell>
          <cell r="L43" t="str">
            <v/>
          </cell>
        </row>
        <row r="44">
          <cell r="C44" t="str">
            <v>ah</v>
          </cell>
          <cell r="D44" t="str">
            <v>-</v>
          </cell>
          <cell r="E44" t="str">
            <v>：</v>
          </cell>
          <cell r="F44" t="str">
            <v>-</v>
          </cell>
          <cell r="G44" t="str">
            <v>～</v>
          </cell>
          <cell r="H44" t="str">
            <v>-</v>
          </cell>
          <cell r="I44" t="str">
            <v>（</v>
          </cell>
          <cell r="J44" t="str">
            <v>-</v>
          </cell>
          <cell r="K44" t="str">
            <v>）</v>
          </cell>
          <cell r="L44" t="str">
            <v/>
          </cell>
        </row>
        <row r="45">
          <cell r="C45" t="str">
            <v>-</v>
          </cell>
          <cell r="D45"/>
          <cell r="E45" t="str">
            <v>：</v>
          </cell>
          <cell r="F45"/>
          <cell r="G45" t="str">
            <v>～</v>
          </cell>
          <cell r="H45"/>
          <cell r="I45" t="str">
            <v>（</v>
          </cell>
          <cell r="J45">
            <v>0</v>
          </cell>
          <cell r="K45" t="str">
            <v>）</v>
          </cell>
          <cell r="L45" t="str">
            <v/>
          </cell>
        </row>
        <row r="46">
          <cell r="C46" t="str">
            <v>-</v>
          </cell>
          <cell r="D46"/>
          <cell r="E46" t="str">
            <v>：</v>
          </cell>
          <cell r="F46"/>
          <cell r="G46" t="str">
            <v>～</v>
          </cell>
          <cell r="H46"/>
          <cell r="I46" t="str">
            <v>（</v>
          </cell>
          <cell r="J46">
            <v>0</v>
          </cell>
          <cell r="K46" t="str">
            <v>）</v>
          </cell>
          <cell r="L46" t="str">
            <v/>
          </cell>
        </row>
        <row r="47">
          <cell r="C47" t="str">
            <v>ai</v>
          </cell>
          <cell r="D47" t="str">
            <v>-</v>
          </cell>
          <cell r="E47" t="str">
            <v>：</v>
          </cell>
          <cell r="F47" t="str">
            <v>-</v>
          </cell>
          <cell r="G47" t="str">
            <v>～</v>
          </cell>
          <cell r="H47" t="str">
            <v>-</v>
          </cell>
          <cell r="I47" t="str">
            <v>（</v>
          </cell>
          <cell r="J47" t="str">
            <v>-</v>
          </cell>
          <cell r="K47" t="str">
            <v>）</v>
          </cell>
          <cell r="L47" t="str">
            <v/>
          </cell>
        </row>
      </sheetData>
      <sheetData sheetId="4"/>
      <sheetData sheetId="5">
        <row r="21">
          <cell r="C21" t="str">
            <v>管理者</v>
          </cell>
          <cell r="D21" t="str">
            <v>生活相談員</v>
          </cell>
          <cell r="E21" t="str">
            <v>看護職員</v>
          </cell>
          <cell r="F21" t="str">
            <v>介護職員</v>
          </cell>
          <cell r="G21" t="str">
            <v>機能訓練指導員</v>
          </cell>
          <cell r="H21" t="str">
            <v>計画作成担当者</v>
          </cell>
          <cell r="I21" t="str">
            <v>ー</v>
          </cell>
          <cell r="J21" t="str">
            <v>ー</v>
          </cell>
          <cell r="K21" t="str">
            <v>ー</v>
          </cell>
          <cell r="L21" t="str">
            <v>ー</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8" Type="http://schemas.openxmlformats.org/officeDocument/2006/relationships/ctrlProp" Target="../ctrlProps/ctrlProp5.xml" /><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 Type="http://schemas.openxmlformats.org/officeDocument/2006/relationships/vmlDrawing" Target="../drawings/vmlDrawing1.vml" /><Relationship Id="rId21" Type="http://schemas.openxmlformats.org/officeDocument/2006/relationships/ctrlProp" Target="../ctrlProps/ctrlProp18.xml" /><Relationship Id="rId7" Type="http://schemas.openxmlformats.org/officeDocument/2006/relationships/ctrlProp" Target="../ctrlProps/ctrlProp4.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2" Type="http://schemas.openxmlformats.org/officeDocument/2006/relationships/drawing" Target="../drawings/drawing1.xml" /><Relationship Id="rId16" Type="http://schemas.openxmlformats.org/officeDocument/2006/relationships/ctrlProp" Target="../ctrlProps/ctrlProp13.xml" /><Relationship Id="rId20" Type="http://schemas.openxmlformats.org/officeDocument/2006/relationships/ctrlProp" Target="../ctrlProps/ctrlProp17.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s>
</file>

<file path=xl/worksheets/_rels/sheet10.xml.rels>&#65279;<?xml version="1.0" encoding="utf-8" standalone="yes"?>
<Relationships xmlns="http://schemas.openxmlformats.org/package/2006/relationships"><Relationship Id="rId2" Type="http://schemas.openxmlformats.org/officeDocument/2006/relationships/vmlDrawing" Target="../drawings/vmlDrawing5.vml" /></Relationships>
</file>

<file path=xl/worksheets/_rels/sheet11.xml.rels>&#65279;<?xml version="1.0" encoding="utf-8" standalone="yes"?>
<Relationships xmlns="http://schemas.openxmlformats.org/package/2006/relationships"><Relationship Id="rId2" Type="http://schemas.openxmlformats.org/officeDocument/2006/relationships/vmlDrawing" Target="../drawings/vmlDrawing6.vml" /></Relationships>
</file>

<file path=xl/worksheets/_rels/sheet12.xml.rels>&#65279;<?xml version="1.0" encoding="utf-8" standalone="yes"?>
<Relationships xmlns="http://schemas.openxmlformats.org/package/2006/relationships"><Relationship Id="rId2" Type="http://schemas.openxmlformats.org/officeDocument/2006/relationships/vmlDrawing" Target="../drawings/vmlDrawing7.vml" /></Relationships>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15.xml.rels>&#65279;<?xml version="1.0" encoding="utf-8" standalone="yes"?>
<Relationships xmlns="http://schemas.openxmlformats.org/package/2006/relationships"><Relationship Id="rId2" Type="http://schemas.openxmlformats.org/officeDocument/2006/relationships/vmlDrawing" Target="../drawings/vmlDrawing8.vml" /></Relationships>
</file>

<file path=xl/worksheets/_rels/sheet16.xml.rels>&#65279;<?xml version="1.0" encoding="utf-8" standalone="yes"?>
<Relationships xmlns="http://schemas.openxmlformats.org/package/2006/relationships"><Relationship Id="rId2" Type="http://schemas.openxmlformats.org/officeDocument/2006/relationships/vmlDrawing" Target="../drawings/vmlDrawing9.vml" /></Relationships>
</file>

<file path=xl/worksheets/_rels/sheet17.xml.rels>&#65279;<?xml version="1.0" encoding="utf-8" standalone="yes"?>
<Relationships xmlns="http://schemas.openxmlformats.org/package/2006/relationships"><Relationship Id="rId8" Type="http://schemas.openxmlformats.org/officeDocument/2006/relationships/ctrlProp" Target="../ctrlProps/ctrlProp44.xml" /><Relationship Id="rId3" Type="http://schemas.openxmlformats.org/officeDocument/2006/relationships/vmlDrawing" Target="../drawings/vmlDrawing10.vml" /><Relationship Id="rId7" Type="http://schemas.openxmlformats.org/officeDocument/2006/relationships/ctrlProp" Target="../ctrlProps/ctrlProp43.xml" /><Relationship Id="rId2" Type="http://schemas.openxmlformats.org/officeDocument/2006/relationships/drawing" Target="../drawings/drawing5.xml" /><Relationship Id="rId6" Type="http://schemas.openxmlformats.org/officeDocument/2006/relationships/ctrlProp" Target="../ctrlProps/ctrlProp42.xml" /><Relationship Id="rId5" Type="http://schemas.openxmlformats.org/officeDocument/2006/relationships/ctrlProp" Target="../ctrlProps/ctrlProp41.xml" /><Relationship Id="rId10" Type="http://schemas.openxmlformats.org/officeDocument/2006/relationships/ctrlProp" Target="../ctrlProps/ctrlProp46.xml" /><Relationship Id="rId4" Type="http://schemas.openxmlformats.org/officeDocument/2006/relationships/ctrlProp" Target="../ctrlProps/ctrlProp40.xml" /><Relationship Id="rId9" Type="http://schemas.openxmlformats.org/officeDocument/2006/relationships/ctrlProp" Target="../ctrlProps/ctrlProp45.xml" /></Relationships>
</file>

<file path=xl/worksheets/_rels/sheet18.xml.rels>&#65279;<?xml version="1.0" encoding="utf-8" standalone="yes"?>
<Relationships xmlns="http://schemas.openxmlformats.org/package/2006/relationships"><Relationship Id="rId8" Type="http://schemas.openxmlformats.org/officeDocument/2006/relationships/ctrlProp" Target="../ctrlProps/ctrlProp51.xml" /><Relationship Id="rId13" Type="http://schemas.openxmlformats.org/officeDocument/2006/relationships/ctrlProp" Target="../ctrlProps/ctrlProp56.xml" /><Relationship Id="rId18" Type="http://schemas.openxmlformats.org/officeDocument/2006/relationships/ctrlProp" Target="../ctrlProps/ctrlProp61.xml" /><Relationship Id="rId26" Type="http://schemas.openxmlformats.org/officeDocument/2006/relationships/ctrlProp" Target="../ctrlProps/ctrlProp69.xml" /><Relationship Id="rId3" Type="http://schemas.openxmlformats.org/officeDocument/2006/relationships/vmlDrawing" Target="../drawings/vmlDrawing11.vml" /><Relationship Id="rId21" Type="http://schemas.openxmlformats.org/officeDocument/2006/relationships/ctrlProp" Target="../ctrlProps/ctrlProp64.xml" /><Relationship Id="rId7" Type="http://schemas.openxmlformats.org/officeDocument/2006/relationships/ctrlProp" Target="../ctrlProps/ctrlProp50.xml" /><Relationship Id="rId12" Type="http://schemas.openxmlformats.org/officeDocument/2006/relationships/ctrlProp" Target="../ctrlProps/ctrlProp55.xml" /><Relationship Id="rId17" Type="http://schemas.openxmlformats.org/officeDocument/2006/relationships/ctrlProp" Target="../ctrlProps/ctrlProp60.xml" /><Relationship Id="rId25" Type="http://schemas.openxmlformats.org/officeDocument/2006/relationships/ctrlProp" Target="../ctrlProps/ctrlProp68.xml" /><Relationship Id="rId2" Type="http://schemas.openxmlformats.org/officeDocument/2006/relationships/drawing" Target="../drawings/drawing6.xml" /><Relationship Id="rId16" Type="http://schemas.openxmlformats.org/officeDocument/2006/relationships/ctrlProp" Target="../ctrlProps/ctrlProp59.xml" /><Relationship Id="rId20" Type="http://schemas.openxmlformats.org/officeDocument/2006/relationships/ctrlProp" Target="../ctrlProps/ctrlProp63.xml" /><Relationship Id="rId29" Type="http://schemas.openxmlformats.org/officeDocument/2006/relationships/ctrlProp" Target="../ctrlProps/ctrlProp72.xml" /><Relationship Id="rId6" Type="http://schemas.openxmlformats.org/officeDocument/2006/relationships/ctrlProp" Target="../ctrlProps/ctrlProp49.xml" /><Relationship Id="rId11" Type="http://schemas.openxmlformats.org/officeDocument/2006/relationships/ctrlProp" Target="../ctrlProps/ctrlProp54.xml" /><Relationship Id="rId24" Type="http://schemas.openxmlformats.org/officeDocument/2006/relationships/ctrlProp" Target="../ctrlProps/ctrlProp67.xml" /><Relationship Id="rId5" Type="http://schemas.openxmlformats.org/officeDocument/2006/relationships/ctrlProp" Target="../ctrlProps/ctrlProp48.xml" /><Relationship Id="rId15" Type="http://schemas.openxmlformats.org/officeDocument/2006/relationships/ctrlProp" Target="../ctrlProps/ctrlProp58.xml" /><Relationship Id="rId23" Type="http://schemas.openxmlformats.org/officeDocument/2006/relationships/ctrlProp" Target="../ctrlProps/ctrlProp66.xml" /><Relationship Id="rId28" Type="http://schemas.openxmlformats.org/officeDocument/2006/relationships/ctrlProp" Target="../ctrlProps/ctrlProp71.xml" /><Relationship Id="rId10" Type="http://schemas.openxmlformats.org/officeDocument/2006/relationships/ctrlProp" Target="../ctrlProps/ctrlProp53.xml" /><Relationship Id="rId19" Type="http://schemas.openxmlformats.org/officeDocument/2006/relationships/ctrlProp" Target="../ctrlProps/ctrlProp62.xml" /><Relationship Id="rId4" Type="http://schemas.openxmlformats.org/officeDocument/2006/relationships/ctrlProp" Target="../ctrlProps/ctrlProp47.xml" /><Relationship Id="rId9" Type="http://schemas.openxmlformats.org/officeDocument/2006/relationships/ctrlProp" Target="../ctrlProps/ctrlProp52.xml" /><Relationship Id="rId14" Type="http://schemas.openxmlformats.org/officeDocument/2006/relationships/ctrlProp" Target="../ctrlProps/ctrlProp57.xml" /><Relationship Id="rId22" Type="http://schemas.openxmlformats.org/officeDocument/2006/relationships/ctrlProp" Target="../ctrlProps/ctrlProp65.xml" /><Relationship Id="rId27" Type="http://schemas.openxmlformats.org/officeDocument/2006/relationships/ctrlProp" Target="../ctrlProps/ctrlProp70.xml" /><Relationship Id="rId30" Type="http://schemas.openxmlformats.org/officeDocument/2006/relationships/ctrlProp" Target="../ctrlProps/ctrlProp73.xml" /></Relationships>
</file>

<file path=xl/worksheets/_rels/sheet19.xml.rels>&#65279;<?xml version="1.0" encoding="utf-8" standalone="yes"?>
<Relationships xmlns="http://schemas.openxmlformats.org/package/2006/relationships"><Relationship Id="rId8" Type="http://schemas.openxmlformats.org/officeDocument/2006/relationships/ctrlProp" Target="../ctrlProps/ctrlProp78.xml" /><Relationship Id="rId13" Type="http://schemas.openxmlformats.org/officeDocument/2006/relationships/ctrlProp" Target="../ctrlProps/ctrlProp83.xml" /><Relationship Id="rId3" Type="http://schemas.openxmlformats.org/officeDocument/2006/relationships/vmlDrawing" Target="../drawings/vmlDrawing12.vml" /><Relationship Id="rId7" Type="http://schemas.openxmlformats.org/officeDocument/2006/relationships/ctrlProp" Target="../ctrlProps/ctrlProp77.xml" /><Relationship Id="rId12" Type="http://schemas.openxmlformats.org/officeDocument/2006/relationships/ctrlProp" Target="../ctrlProps/ctrlProp82.xml" /><Relationship Id="rId2" Type="http://schemas.openxmlformats.org/officeDocument/2006/relationships/drawing" Target="../drawings/drawing7.xml" /><Relationship Id="rId6" Type="http://schemas.openxmlformats.org/officeDocument/2006/relationships/ctrlProp" Target="../ctrlProps/ctrlProp76.xml" /><Relationship Id="rId11" Type="http://schemas.openxmlformats.org/officeDocument/2006/relationships/ctrlProp" Target="../ctrlProps/ctrlProp81.xml" /><Relationship Id="rId5" Type="http://schemas.openxmlformats.org/officeDocument/2006/relationships/ctrlProp" Target="../ctrlProps/ctrlProp75.xml" /><Relationship Id="rId10" Type="http://schemas.openxmlformats.org/officeDocument/2006/relationships/ctrlProp" Target="../ctrlProps/ctrlProp80.xml" /><Relationship Id="rId4" Type="http://schemas.openxmlformats.org/officeDocument/2006/relationships/ctrlProp" Target="../ctrlProps/ctrlProp74.xml" /><Relationship Id="rId9" Type="http://schemas.openxmlformats.org/officeDocument/2006/relationships/ctrlProp" Target="../ctrlProps/ctrlProp79.xml" /></Relationships>
</file>

<file path=xl/worksheets/_rels/sheet2.xml.rels>&#65279;<?xml version="1.0" encoding="utf-8" standalone="yes"?>
<Relationships xmlns="http://schemas.openxmlformats.org/package/2006/relationships" />
</file>

<file path=xl/worksheets/_rels/sheet20.xml.rels>&#65279;<?xml version="1.0" encoding="utf-8" standalone="yes"?>
<Relationships xmlns="http://schemas.openxmlformats.org/package/2006/relationships" />
</file>

<file path=xl/worksheets/_rels/sheet21.xml.rels>&#65279;<?xml version="1.0" encoding="utf-8" standalone="yes"?>
<Relationships xmlns="http://schemas.openxmlformats.org/package/2006/relationships" />
</file>

<file path=xl/worksheets/_rels/sheet22.xml.rels>&#65279;<?xml version="1.0" encoding="utf-8" standalone="yes"?>
<Relationships xmlns="http://schemas.openxmlformats.org/package/2006/relationships" />
</file>

<file path=xl/worksheets/_rels/sheet23.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Relationship Id="rId8" Type="http://schemas.openxmlformats.org/officeDocument/2006/relationships/ctrlProp" Target="../ctrlProps/ctrlProp33.xml" /><Relationship Id="rId3" Type="http://schemas.openxmlformats.org/officeDocument/2006/relationships/vmlDrawing" Target="../drawings/vmlDrawing2.vml" /><Relationship Id="rId7" Type="http://schemas.openxmlformats.org/officeDocument/2006/relationships/ctrlProp" Target="../ctrlProps/ctrlProp32.xml" /><Relationship Id="rId2" Type="http://schemas.openxmlformats.org/officeDocument/2006/relationships/drawing" Target="../drawings/drawing2.xml" /><Relationship Id="rId6" Type="http://schemas.openxmlformats.org/officeDocument/2006/relationships/ctrlProp" Target="../ctrlProps/ctrlProp31.xml" /><Relationship Id="rId5" Type="http://schemas.openxmlformats.org/officeDocument/2006/relationships/ctrlProp" Target="../ctrlProps/ctrlProp30.xml" /><Relationship Id="rId10" Type="http://schemas.openxmlformats.org/officeDocument/2006/relationships/ctrlProp" Target="../ctrlProps/ctrlProp35.xml" /><Relationship Id="rId4" Type="http://schemas.openxmlformats.org/officeDocument/2006/relationships/ctrlProp" Target="../ctrlProps/ctrlProp29.xml" /><Relationship Id="rId9" Type="http://schemas.openxmlformats.org/officeDocument/2006/relationships/ctrlProp" Target="../ctrlProps/ctrlProp34.xml"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3.xml" /><Relationship Id="rId5" Type="http://schemas.openxmlformats.org/officeDocument/2006/relationships/ctrlProp" Target="../ctrlProps/ctrlProp37.xml" /><Relationship Id="rId4" Type="http://schemas.openxmlformats.org/officeDocument/2006/relationships/ctrlProp" Target="../ctrlProps/ctrlProp36.xml" /></Relationships>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Relationship Id="rId3" Type="http://schemas.openxmlformats.org/officeDocument/2006/relationships/vmlDrawing" Target="../drawings/vmlDrawing4.vml" /><Relationship Id="rId2" Type="http://schemas.openxmlformats.org/officeDocument/2006/relationships/drawing" Target="../drawings/drawing4.xml" /><Relationship Id="rId5" Type="http://schemas.openxmlformats.org/officeDocument/2006/relationships/ctrlProp" Target="../ctrlProps/ctrlProp39.xml" /><Relationship Id="rId4" Type="http://schemas.openxmlformats.org/officeDocument/2006/relationships/ctrlProp" Target="../ctrlProps/ctrlProp38.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pageSetUpPr fitToPage="1"/>
  </sheetPr>
  <dimension ref="A1:AF47"/>
  <sheetViews>
    <sheetView showGridLines="0" view="pageLayout" topLeftCell="A22" zoomScaleNormal="100" workbookViewId="0">
      <selection activeCell="P6" sqref="P6:AD6"/>
    </sheetView>
  </sheetViews>
  <sheetFormatPr defaultRowHeight="18.75" customHeight="1"/>
  <cols>
    <col min="1" max="1" width="3.375" style="3" customWidth="1"/>
    <col min="2" max="32" width="2.625" style="3" customWidth="1"/>
    <col min="33" max="40" width="9" style="3"/>
    <col min="41" max="41" width="8.375" style="3" customWidth="1"/>
    <col min="42" max="16384" width="9" style="3"/>
  </cols>
  <sheetData>
    <row r="1" spans="1:32" ht="21" customHeight="1">
      <c r="A1" s="506" t="s">
        <v>603</v>
      </c>
      <c r="B1" s="506"/>
      <c r="C1" s="506"/>
      <c r="D1" s="506"/>
      <c r="E1" s="506"/>
      <c r="F1" s="506"/>
      <c r="G1" s="506"/>
      <c r="H1" s="506"/>
      <c r="I1" s="506"/>
      <c r="J1" s="506"/>
      <c r="K1" s="506"/>
      <c r="L1" s="506"/>
      <c r="M1" s="506"/>
      <c r="N1" s="506"/>
      <c r="O1" s="506"/>
      <c r="P1" s="506"/>
      <c r="Q1" s="506"/>
      <c r="R1" s="506"/>
      <c r="S1" s="506"/>
      <c r="T1" s="506"/>
      <c r="U1" s="506"/>
      <c r="V1" s="506"/>
      <c r="W1" s="506"/>
      <c r="X1" s="506"/>
      <c r="Y1" s="506"/>
      <c r="Z1" s="506"/>
      <c r="AA1" s="506"/>
      <c r="AB1" s="506"/>
      <c r="AC1" s="506"/>
      <c r="AD1" s="506"/>
      <c r="AE1" s="506"/>
      <c r="AF1" s="506"/>
    </row>
    <row r="2" spans="1:32" ht="3.75" customHeight="1">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row>
    <row r="3" spans="1:32" ht="18.75" customHeight="1" thickBot="1">
      <c r="B3" s="82"/>
      <c r="C3" s="82"/>
      <c r="D3" s="82"/>
      <c r="E3" s="82"/>
      <c r="F3" s="82"/>
      <c r="G3" s="82"/>
      <c r="H3" s="82"/>
      <c r="I3" s="96" t="s">
        <v>65</v>
      </c>
      <c r="J3" s="472" t="s">
        <v>604</v>
      </c>
      <c r="K3" s="472"/>
      <c r="L3" s="472"/>
      <c r="M3" s="472"/>
      <c r="N3" s="472"/>
      <c r="O3" s="472"/>
      <c r="P3" s="472"/>
      <c r="Q3" s="472"/>
      <c r="R3" s="472"/>
      <c r="S3" s="472"/>
      <c r="T3" s="472"/>
      <c r="U3" s="472"/>
      <c r="V3" s="472"/>
      <c r="W3" s="472"/>
      <c r="X3" s="472"/>
      <c r="Y3" s="472"/>
      <c r="Z3" s="472"/>
      <c r="AA3" s="472"/>
      <c r="AB3" s="472"/>
      <c r="AC3" s="472"/>
      <c r="AD3" s="472"/>
      <c r="AE3" s="472"/>
      <c r="AF3" s="472"/>
    </row>
    <row r="4" spans="1:32" ht="18.75" customHeight="1" thickBot="1">
      <c r="A4" s="82"/>
      <c r="B4" s="564" t="s">
        <v>66</v>
      </c>
      <c r="C4" s="487"/>
      <c r="D4" s="485"/>
      <c r="E4" s="486"/>
      <c r="F4" s="486"/>
      <c r="G4" s="486"/>
      <c r="H4" s="486"/>
      <c r="I4" s="486"/>
      <c r="J4" s="486"/>
      <c r="K4" s="486"/>
      <c r="L4" s="487"/>
      <c r="M4" s="485" t="s">
        <v>67</v>
      </c>
      <c r="N4" s="486"/>
      <c r="O4" s="487"/>
      <c r="P4" s="485" t="s">
        <v>68</v>
      </c>
      <c r="Q4" s="486"/>
      <c r="R4" s="486"/>
      <c r="S4" s="486"/>
      <c r="T4" s="486"/>
      <c r="U4" s="486"/>
      <c r="V4" s="486"/>
      <c r="W4" s="486"/>
      <c r="X4" s="486"/>
      <c r="Y4" s="486"/>
      <c r="Z4" s="486"/>
      <c r="AA4" s="486"/>
      <c r="AB4" s="486"/>
      <c r="AC4" s="486"/>
      <c r="AD4" s="487"/>
      <c r="AE4" s="544"/>
      <c r="AF4" s="545"/>
    </row>
    <row r="5" spans="1:32" ht="18.75" customHeight="1" thickTop="1">
      <c r="A5" s="82"/>
      <c r="B5" s="528">
        <v>1</v>
      </c>
      <c r="C5" s="529"/>
      <c r="D5" s="491" t="s">
        <v>69</v>
      </c>
      <c r="E5" s="492"/>
      <c r="F5" s="492"/>
      <c r="G5" s="492"/>
      <c r="H5" s="492"/>
      <c r="I5" s="492"/>
      <c r="J5" s="492"/>
      <c r="K5" s="492"/>
      <c r="L5" s="493"/>
      <c r="M5" s="494" t="s">
        <v>70</v>
      </c>
      <c r="N5" s="495"/>
      <c r="O5" s="496"/>
      <c r="P5" s="488"/>
      <c r="Q5" s="489"/>
      <c r="R5" s="489"/>
      <c r="S5" s="489"/>
      <c r="T5" s="489"/>
      <c r="U5" s="489"/>
      <c r="V5" s="489"/>
      <c r="W5" s="489"/>
      <c r="X5" s="489"/>
      <c r="Y5" s="489"/>
      <c r="Z5" s="489"/>
      <c r="AA5" s="489"/>
      <c r="AB5" s="489"/>
      <c r="AC5" s="489"/>
      <c r="AD5" s="490"/>
      <c r="AE5" s="546"/>
      <c r="AF5" s="547"/>
    </row>
    <row r="6" spans="1:32" ht="18.75" customHeight="1">
      <c r="A6" s="82"/>
      <c r="B6" s="510">
        <v>2</v>
      </c>
      <c r="C6" s="511"/>
      <c r="D6" s="473" t="s">
        <v>72</v>
      </c>
      <c r="E6" s="474"/>
      <c r="F6" s="474"/>
      <c r="G6" s="474"/>
      <c r="H6" s="474"/>
      <c r="I6" s="474"/>
      <c r="J6" s="474"/>
      <c r="K6" s="474"/>
      <c r="L6" s="475"/>
      <c r="M6" s="476" t="s">
        <v>122</v>
      </c>
      <c r="N6" s="477"/>
      <c r="O6" s="478"/>
      <c r="P6" s="503"/>
      <c r="Q6" s="504"/>
      <c r="R6" s="504"/>
      <c r="S6" s="504"/>
      <c r="T6" s="504"/>
      <c r="U6" s="504"/>
      <c r="V6" s="504"/>
      <c r="W6" s="504"/>
      <c r="X6" s="504"/>
      <c r="Y6" s="504"/>
      <c r="Z6" s="504"/>
      <c r="AA6" s="504"/>
      <c r="AB6" s="504"/>
      <c r="AC6" s="504"/>
      <c r="AD6" s="505"/>
      <c r="AE6" s="470"/>
      <c r="AF6" s="471"/>
    </row>
    <row r="7" spans="1:32" ht="26.25" customHeight="1">
      <c r="A7" s="82"/>
      <c r="B7" s="510" t="s">
        <v>73</v>
      </c>
      <c r="C7" s="511"/>
      <c r="D7" s="93"/>
      <c r="E7" s="530" t="s">
        <v>74</v>
      </c>
      <c r="F7" s="531"/>
      <c r="G7" s="531"/>
      <c r="H7" s="531"/>
      <c r="I7" s="531"/>
      <c r="J7" s="531"/>
      <c r="K7" s="531"/>
      <c r="L7" s="532"/>
      <c r="M7" s="476" t="s">
        <v>558</v>
      </c>
      <c r="N7" s="477"/>
      <c r="O7" s="478"/>
      <c r="P7" s="538" t="s">
        <v>75</v>
      </c>
      <c r="Q7" s="539"/>
      <c r="R7" s="539"/>
      <c r="S7" s="539"/>
      <c r="T7" s="539"/>
      <c r="U7" s="539"/>
      <c r="V7" s="539"/>
      <c r="W7" s="539"/>
      <c r="X7" s="539"/>
      <c r="Y7" s="539"/>
      <c r="Z7" s="539"/>
      <c r="AA7" s="539"/>
      <c r="AB7" s="539"/>
      <c r="AC7" s="539"/>
      <c r="AD7" s="540"/>
      <c r="AE7" s="470"/>
      <c r="AF7" s="471"/>
    </row>
    <row r="8" spans="1:32" ht="18.75" customHeight="1">
      <c r="A8" s="82"/>
      <c r="B8" s="517">
        <v>3</v>
      </c>
      <c r="C8" s="518"/>
      <c r="D8" s="473" t="s">
        <v>76</v>
      </c>
      <c r="E8" s="474"/>
      <c r="F8" s="474"/>
      <c r="G8" s="474"/>
      <c r="H8" s="474"/>
      <c r="I8" s="474"/>
      <c r="J8" s="474"/>
      <c r="K8" s="474"/>
      <c r="L8" s="475"/>
      <c r="M8" s="476" t="s">
        <v>77</v>
      </c>
      <c r="N8" s="477"/>
      <c r="O8" s="478"/>
      <c r="P8" s="530" t="s">
        <v>78</v>
      </c>
      <c r="Q8" s="531"/>
      <c r="R8" s="531"/>
      <c r="S8" s="531"/>
      <c r="T8" s="531"/>
      <c r="U8" s="531"/>
      <c r="V8" s="531"/>
      <c r="W8" s="531"/>
      <c r="X8" s="531"/>
      <c r="Y8" s="531"/>
      <c r="Z8" s="531"/>
      <c r="AA8" s="531"/>
      <c r="AB8" s="531"/>
      <c r="AC8" s="531"/>
      <c r="AD8" s="532"/>
      <c r="AE8" s="470"/>
      <c r="AF8" s="471"/>
    </row>
    <row r="9" spans="1:32" ht="18.75" customHeight="1">
      <c r="A9" s="82"/>
      <c r="B9" s="510">
        <v>4</v>
      </c>
      <c r="C9" s="511"/>
      <c r="D9" s="473" t="s">
        <v>79</v>
      </c>
      <c r="E9" s="474"/>
      <c r="F9" s="474"/>
      <c r="G9" s="474"/>
      <c r="H9" s="474"/>
      <c r="I9" s="474"/>
      <c r="J9" s="474"/>
      <c r="K9" s="474"/>
      <c r="L9" s="475"/>
      <c r="M9" s="476" t="s">
        <v>123</v>
      </c>
      <c r="N9" s="477"/>
      <c r="O9" s="478"/>
      <c r="P9" s="503" t="s">
        <v>80</v>
      </c>
      <c r="Q9" s="504"/>
      <c r="R9" s="504"/>
      <c r="S9" s="504"/>
      <c r="T9" s="504"/>
      <c r="U9" s="504"/>
      <c r="V9" s="504"/>
      <c r="W9" s="504"/>
      <c r="X9" s="504"/>
      <c r="Y9" s="504"/>
      <c r="Z9" s="504"/>
      <c r="AA9" s="504"/>
      <c r="AB9" s="504"/>
      <c r="AC9" s="504"/>
      <c r="AD9" s="505"/>
      <c r="AE9" s="470"/>
      <c r="AF9" s="471"/>
    </row>
    <row r="10" spans="1:32" ht="26.25" customHeight="1">
      <c r="A10" s="82"/>
      <c r="B10" s="515">
        <v>5</v>
      </c>
      <c r="C10" s="516"/>
      <c r="D10" s="479" t="s">
        <v>81</v>
      </c>
      <c r="E10" s="480"/>
      <c r="F10" s="480"/>
      <c r="G10" s="480"/>
      <c r="H10" s="480"/>
      <c r="I10" s="480"/>
      <c r="J10" s="480"/>
      <c r="K10" s="480"/>
      <c r="L10" s="481"/>
      <c r="M10" s="482" t="s">
        <v>77</v>
      </c>
      <c r="N10" s="483"/>
      <c r="O10" s="484"/>
      <c r="P10" s="512" t="s">
        <v>82</v>
      </c>
      <c r="Q10" s="513"/>
      <c r="R10" s="513"/>
      <c r="S10" s="513"/>
      <c r="T10" s="513"/>
      <c r="U10" s="513"/>
      <c r="V10" s="513"/>
      <c r="W10" s="513"/>
      <c r="X10" s="513"/>
      <c r="Y10" s="513"/>
      <c r="Z10" s="513"/>
      <c r="AA10" s="513"/>
      <c r="AB10" s="513"/>
      <c r="AC10" s="513"/>
      <c r="AD10" s="514"/>
      <c r="AE10" s="470"/>
      <c r="AF10" s="471"/>
    </row>
    <row r="11" spans="1:32" ht="18.75" customHeight="1">
      <c r="A11" s="82"/>
      <c r="B11" s="515">
        <v>6</v>
      </c>
      <c r="C11" s="516"/>
      <c r="D11" s="479" t="s">
        <v>83</v>
      </c>
      <c r="E11" s="480"/>
      <c r="F11" s="480"/>
      <c r="G11" s="480"/>
      <c r="H11" s="480"/>
      <c r="I11" s="480"/>
      <c r="J11" s="480"/>
      <c r="K11" s="480"/>
      <c r="L11" s="481"/>
      <c r="M11" s="482" t="s">
        <v>559</v>
      </c>
      <c r="N11" s="483"/>
      <c r="O11" s="484"/>
      <c r="P11" s="548"/>
      <c r="Q11" s="549"/>
      <c r="R11" s="549"/>
      <c r="S11" s="549"/>
      <c r="T11" s="549"/>
      <c r="U11" s="549"/>
      <c r="V11" s="549"/>
      <c r="W11" s="549"/>
      <c r="X11" s="549"/>
      <c r="Y11" s="549"/>
      <c r="Z11" s="549"/>
      <c r="AA11" s="549"/>
      <c r="AB11" s="549"/>
      <c r="AC11" s="549"/>
      <c r="AD11" s="550"/>
      <c r="AE11" s="470"/>
      <c r="AF11" s="471"/>
    </row>
    <row r="12" spans="1:32" ht="18.75" customHeight="1">
      <c r="A12" s="82"/>
      <c r="B12" s="510">
        <v>7</v>
      </c>
      <c r="C12" s="511"/>
      <c r="D12" s="473" t="s">
        <v>552</v>
      </c>
      <c r="E12" s="474"/>
      <c r="F12" s="474"/>
      <c r="G12" s="474"/>
      <c r="H12" s="474"/>
      <c r="I12" s="474"/>
      <c r="J12" s="474"/>
      <c r="K12" s="474"/>
      <c r="L12" s="475"/>
      <c r="M12" s="476" t="s">
        <v>560</v>
      </c>
      <c r="N12" s="477"/>
      <c r="O12" s="478"/>
      <c r="P12" s="503" t="s">
        <v>84</v>
      </c>
      <c r="Q12" s="504"/>
      <c r="R12" s="504"/>
      <c r="S12" s="504"/>
      <c r="T12" s="504"/>
      <c r="U12" s="504"/>
      <c r="V12" s="504"/>
      <c r="W12" s="504"/>
      <c r="X12" s="504"/>
      <c r="Y12" s="504"/>
      <c r="Z12" s="504"/>
      <c r="AA12" s="504"/>
      <c r="AB12" s="504"/>
      <c r="AC12" s="504"/>
      <c r="AD12" s="505"/>
      <c r="AE12" s="470"/>
      <c r="AF12" s="471"/>
    </row>
    <row r="13" spans="1:32" ht="18.75" customHeight="1">
      <c r="A13" s="82"/>
      <c r="B13" s="510">
        <v>8</v>
      </c>
      <c r="C13" s="511"/>
      <c r="D13" s="479" t="s">
        <v>85</v>
      </c>
      <c r="E13" s="480"/>
      <c r="F13" s="480"/>
      <c r="G13" s="480"/>
      <c r="H13" s="480"/>
      <c r="I13" s="480"/>
      <c r="J13" s="480"/>
      <c r="K13" s="480"/>
      <c r="L13" s="481"/>
      <c r="M13" s="476" t="s">
        <v>124</v>
      </c>
      <c r="N13" s="477"/>
      <c r="O13" s="478"/>
      <c r="P13" s="519" t="s">
        <v>586</v>
      </c>
      <c r="Q13" s="520"/>
      <c r="R13" s="520"/>
      <c r="S13" s="520"/>
      <c r="T13" s="520"/>
      <c r="U13" s="520"/>
      <c r="V13" s="520"/>
      <c r="W13" s="520"/>
      <c r="X13" s="520"/>
      <c r="Y13" s="520"/>
      <c r="Z13" s="520"/>
      <c r="AA13" s="520"/>
      <c r="AB13" s="520"/>
      <c r="AC13" s="520"/>
      <c r="AD13" s="521"/>
      <c r="AE13" s="470"/>
      <c r="AF13" s="471"/>
    </row>
    <row r="14" spans="1:32" ht="18.75" customHeight="1">
      <c r="A14" s="82"/>
      <c r="B14" s="98"/>
      <c r="C14" s="99"/>
      <c r="D14" s="92"/>
      <c r="E14" s="520" t="s">
        <v>86</v>
      </c>
      <c r="F14" s="520"/>
      <c r="G14" s="520"/>
      <c r="H14" s="520"/>
      <c r="I14" s="520"/>
      <c r="J14" s="520"/>
      <c r="K14" s="520"/>
      <c r="L14" s="520"/>
      <c r="M14" s="520"/>
      <c r="N14" s="520"/>
      <c r="O14" s="520"/>
      <c r="P14" s="520"/>
      <c r="Q14" s="520"/>
      <c r="R14" s="520"/>
      <c r="S14" s="520"/>
      <c r="T14" s="520"/>
      <c r="U14" s="520"/>
      <c r="V14" s="520"/>
      <c r="W14" s="520"/>
      <c r="X14" s="520"/>
      <c r="Y14" s="520"/>
      <c r="Z14" s="520"/>
      <c r="AA14" s="520"/>
      <c r="AB14" s="520"/>
      <c r="AC14" s="520"/>
      <c r="AD14" s="520"/>
      <c r="AE14" s="520"/>
      <c r="AF14" s="567"/>
    </row>
    <row r="15" spans="1:32" ht="18.75" customHeight="1">
      <c r="A15" s="82"/>
      <c r="B15" s="510" t="s">
        <v>87</v>
      </c>
      <c r="C15" s="511"/>
      <c r="D15" s="97"/>
      <c r="E15" s="91" t="s">
        <v>88</v>
      </c>
      <c r="F15" s="90"/>
      <c r="G15" s="90"/>
      <c r="H15" s="90"/>
      <c r="I15" s="90"/>
      <c r="J15" s="90"/>
      <c r="K15" s="90"/>
      <c r="L15" s="90"/>
      <c r="M15" s="482" t="s">
        <v>561</v>
      </c>
      <c r="N15" s="483"/>
      <c r="O15" s="484"/>
      <c r="P15" s="551" t="s">
        <v>554</v>
      </c>
      <c r="Q15" s="552"/>
      <c r="R15" s="552"/>
      <c r="S15" s="552"/>
      <c r="T15" s="552"/>
      <c r="U15" s="552"/>
      <c r="V15" s="552"/>
      <c r="W15" s="552"/>
      <c r="X15" s="552"/>
      <c r="Y15" s="552"/>
      <c r="Z15" s="552"/>
      <c r="AA15" s="552"/>
      <c r="AB15" s="552"/>
      <c r="AC15" s="552"/>
      <c r="AD15" s="553"/>
      <c r="AE15" s="470"/>
      <c r="AF15" s="471"/>
    </row>
    <row r="16" spans="1:32" ht="18.75" customHeight="1">
      <c r="A16" s="82"/>
      <c r="B16" s="510" t="s">
        <v>89</v>
      </c>
      <c r="C16" s="511"/>
      <c r="D16" s="97"/>
      <c r="E16" s="91" t="s">
        <v>91</v>
      </c>
      <c r="F16" s="90"/>
      <c r="G16" s="90"/>
      <c r="H16" s="90"/>
      <c r="I16" s="90"/>
      <c r="J16" s="90"/>
      <c r="K16" s="90"/>
      <c r="L16" s="90"/>
      <c r="M16" s="482" t="s">
        <v>562</v>
      </c>
      <c r="N16" s="483"/>
      <c r="O16" s="484"/>
      <c r="P16" s="554"/>
      <c r="Q16" s="555"/>
      <c r="R16" s="555"/>
      <c r="S16" s="555"/>
      <c r="T16" s="555"/>
      <c r="U16" s="555"/>
      <c r="V16" s="555"/>
      <c r="W16" s="555"/>
      <c r="X16" s="555"/>
      <c r="Y16" s="555"/>
      <c r="Z16" s="555"/>
      <c r="AA16" s="555"/>
      <c r="AB16" s="555"/>
      <c r="AC16" s="555"/>
      <c r="AD16" s="556"/>
      <c r="AE16" s="470"/>
      <c r="AF16" s="471"/>
    </row>
    <row r="17" spans="2:32" ht="18.75" customHeight="1">
      <c r="B17" s="510" t="s">
        <v>90</v>
      </c>
      <c r="C17" s="511"/>
      <c r="D17" s="97"/>
      <c r="E17" s="91" t="s">
        <v>553</v>
      </c>
      <c r="F17" s="90"/>
      <c r="G17" s="90"/>
      <c r="H17" s="90"/>
      <c r="I17" s="90"/>
      <c r="J17" s="90"/>
      <c r="K17" s="90"/>
      <c r="L17" s="90"/>
      <c r="M17" s="482" t="s">
        <v>563</v>
      </c>
      <c r="N17" s="483"/>
      <c r="O17" s="484"/>
      <c r="P17" s="557"/>
      <c r="Q17" s="558"/>
      <c r="R17" s="558"/>
      <c r="S17" s="558"/>
      <c r="T17" s="558"/>
      <c r="U17" s="558"/>
      <c r="V17" s="558"/>
      <c r="W17" s="558"/>
      <c r="X17" s="558"/>
      <c r="Y17" s="558"/>
      <c r="Z17" s="558"/>
      <c r="AA17" s="558"/>
      <c r="AB17" s="558"/>
      <c r="AC17" s="558"/>
      <c r="AD17" s="559"/>
      <c r="AE17" s="470"/>
      <c r="AF17" s="471"/>
    </row>
    <row r="18" spans="2:32" ht="18.75" customHeight="1">
      <c r="B18" s="510">
        <v>9</v>
      </c>
      <c r="C18" s="511"/>
      <c r="D18" s="270" t="s">
        <v>92</v>
      </c>
      <c r="E18" s="271"/>
      <c r="F18" s="271"/>
      <c r="G18" s="271"/>
      <c r="H18" s="271"/>
      <c r="I18" s="271"/>
      <c r="J18" s="271"/>
      <c r="K18" s="271"/>
      <c r="L18" s="272"/>
      <c r="M18" s="482" t="s">
        <v>93</v>
      </c>
      <c r="N18" s="483"/>
      <c r="O18" s="484"/>
      <c r="P18" s="479" t="s">
        <v>94</v>
      </c>
      <c r="Q18" s="480"/>
      <c r="R18" s="480"/>
      <c r="S18" s="480"/>
      <c r="T18" s="480"/>
      <c r="U18" s="480"/>
      <c r="V18" s="480"/>
      <c r="W18" s="480"/>
      <c r="X18" s="480"/>
      <c r="Y18" s="480"/>
      <c r="Z18" s="480"/>
      <c r="AA18" s="480"/>
      <c r="AB18" s="480"/>
      <c r="AC18" s="480"/>
      <c r="AD18" s="481"/>
      <c r="AE18" s="470"/>
      <c r="AF18" s="471"/>
    </row>
    <row r="19" spans="2:32" ht="35.25" customHeight="1">
      <c r="B19" s="510">
        <v>10</v>
      </c>
      <c r="C19" s="511"/>
      <c r="D19" s="267" t="s">
        <v>95</v>
      </c>
      <c r="E19" s="268"/>
      <c r="F19" s="268"/>
      <c r="G19" s="268"/>
      <c r="H19" s="268"/>
      <c r="I19" s="268"/>
      <c r="J19" s="268"/>
      <c r="K19" s="268"/>
      <c r="L19" s="269"/>
      <c r="M19" s="476" t="s">
        <v>569</v>
      </c>
      <c r="N19" s="477"/>
      <c r="O19" s="478"/>
      <c r="P19" s="530" t="s">
        <v>568</v>
      </c>
      <c r="Q19" s="531"/>
      <c r="R19" s="531"/>
      <c r="S19" s="531"/>
      <c r="T19" s="531"/>
      <c r="U19" s="531"/>
      <c r="V19" s="531"/>
      <c r="W19" s="531"/>
      <c r="X19" s="531"/>
      <c r="Y19" s="531"/>
      <c r="Z19" s="531"/>
      <c r="AA19" s="531"/>
      <c r="AB19" s="531"/>
      <c r="AC19" s="531"/>
      <c r="AD19" s="532"/>
      <c r="AE19" s="470"/>
      <c r="AF19" s="471"/>
    </row>
    <row r="20" spans="2:32" ht="26.25" customHeight="1">
      <c r="B20" s="510">
        <v>11</v>
      </c>
      <c r="C20" s="511"/>
      <c r="D20" s="94" t="s">
        <v>96</v>
      </c>
      <c r="E20" s="95"/>
      <c r="F20" s="95"/>
      <c r="G20" s="95"/>
      <c r="H20" s="95"/>
      <c r="I20" s="95"/>
      <c r="J20" s="95"/>
      <c r="K20" s="95"/>
      <c r="L20" s="95"/>
      <c r="M20" s="497" t="s">
        <v>97</v>
      </c>
      <c r="N20" s="498"/>
      <c r="O20" s="499"/>
      <c r="P20" s="500" t="s">
        <v>566</v>
      </c>
      <c r="Q20" s="501"/>
      <c r="R20" s="501"/>
      <c r="S20" s="501"/>
      <c r="T20" s="501"/>
      <c r="U20" s="501"/>
      <c r="V20" s="501"/>
      <c r="W20" s="501"/>
      <c r="X20" s="501"/>
      <c r="Y20" s="501"/>
      <c r="Z20" s="501"/>
      <c r="AA20" s="501"/>
      <c r="AB20" s="501"/>
      <c r="AC20" s="501"/>
      <c r="AD20" s="502"/>
      <c r="AE20" s="470"/>
      <c r="AF20" s="471"/>
    </row>
    <row r="21" spans="2:32" ht="18.75" customHeight="1">
      <c r="B21" s="522">
        <v>12</v>
      </c>
      <c r="C21" s="523"/>
      <c r="D21" s="267" t="s">
        <v>98</v>
      </c>
      <c r="E21" s="268"/>
      <c r="F21" s="268"/>
      <c r="G21" s="268"/>
      <c r="H21" s="268"/>
      <c r="I21" s="268"/>
      <c r="J21" s="268"/>
      <c r="K21" s="268"/>
      <c r="L21" s="269"/>
      <c r="M21" s="476" t="s">
        <v>125</v>
      </c>
      <c r="N21" s="477"/>
      <c r="O21" s="478"/>
      <c r="P21" s="503" t="s">
        <v>555</v>
      </c>
      <c r="Q21" s="504"/>
      <c r="R21" s="504"/>
      <c r="S21" s="504"/>
      <c r="T21" s="504"/>
      <c r="U21" s="504"/>
      <c r="V21" s="504"/>
      <c r="W21" s="504"/>
      <c r="X21" s="504"/>
      <c r="Y21" s="504"/>
      <c r="Z21" s="504"/>
      <c r="AA21" s="504"/>
      <c r="AB21" s="504"/>
      <c r="AC21" s="504"/>
      <c r="AD21" s="505"/>
      <c r="AE21" s="470"/>
      <c r="AF21" s="471"/>
    </row>
    <row r="22" spans="2:32" ht="18.75" customHeight="1">
      <c r="B22" s="524"/>
      <c r="C22" s="525"/>
      <c r="D22" s="292"/>
      <c r="E22" s="294" t="s">
        <v>99</v>
      </c>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4"/>
      <c r="AE22" s="470"/>
      <c r="AF22" s="471"/>
    </row>
    <row r="23" spans="2:32" ht="18.75" customHeight="1">
      <c r="B23" s="524"/>
      <c r="C23" s="525"/>
      <c r="D23" s="291"/>
      <c r="E23" s="293"/>
      <c r="F23" s="88"/>
      <c r="G23" s="473" t="s">
        <v>100</v>
      </c>
      <c r="H23" s="474"/>
      <c r="I23" s="474"/>
      <c r="J23" s="474"/>
      <c r="K23" s="474"/>
      <c r="L23" s="475"/>
      <c r="M23" s="476" t="s">
        <v>97</v>
      </c>
      <c r="N23" s="477"/>
      <c r="O23" s="478"/>
      <c r="P23" s="503" t="s">
        <v>567</v>
      </c>
      <c r="Q23" s="504"/>
      <c r="R23" s="504"/>
      <c r="S23" s="504"/>
      <c r="T23" s="504"/>
      <c r="U23" s="504"/>
      <c r="V23" s="504"/>
      <c r="W23" s="504"/>
      <c r="X23" s="504"/>
      <c r="Y23" s="504"/>
      <c r="Z23" s="504"/>
      <c r="AA23" s="504"/>
      <c r="AB23" s="504"/>
      <c r="AC23" s="504"/>
      <c r="AD23" s="505"/>
      <c r="AE23" s="560"/>
      <c r="AF23" s="561"/>
    </row>
    <row r="24" spans="2:32" ht="18.75" customHeight="1">
      <c r="B24" s="526"/>
      <c r="C24" s="527"/>
      <c r="D24" s="282"/>
      <c r="E24" s="283"/>
      <c r="F24" s="87"/>
      <c r="G24" s="473" t="s">
        <v>101</v>
      </c>
      <c r="H24" s="474"/>
      <c r="I24" s="474"/>
      <c r="J24" s="474"/>
      <c r="K24" s="474"/>
      <c r="L24" s="475"/>
      <c r="M24" s="476" t="s">
        <v>97</v>
      </c>
      <c r="N24" s="477"/>
      <c r="O24" s="478"/>
      <c r="P24" s="503" t="s">
        <v>102</v>
      </c>
      <c r="Q24" s="504"/>
      <c r="R24" s="504"/>
      <c r="S24" s="504"/>
      <c r="T24" s="504"/>
      <c r="U24" s="504"/>
      <c r="V24" s="504"/>
      <c r="W24" s="504"/>
      <c r="X24" s="504"/>
      <c r="Y24" s="504"/>
      <c r="Z24" s="504"/>
      <c r="AA24" s="504"/>
      <c r="AB24" s="504"/>
      <c r="AC24" s="504"/>
      <c r="AD24" s="505"/>
      <c r="AE24" s="562"/>
      <c r="AF24" s="563"/>
    </row>
    <row r="25" spans="2:32" ht="18.75" customHeight="1">
      <c r="B25" s="510">
        <v>13</v>
      </c>
      <c r="C25" s="511"/>
      <c r="D25" s="275" t="s">
        <v>103</v>
      </c>
      <c r="E25" s="276"/>
      <c r="F25" s="276"/>
      <c r="G25" s="276"/>
      <c r="H25" s="276"/>
      <c r="I25" s="276"/>
      <c r="J25" s="276"/>
      <c r="K25" s="276"/>
      <c r="L25" s="277"/>
      <c r="M25" s="476" t="s">
        <v>126</v>
      </c>
      <c r="N25" s="477"/>
      <c r="O25" s="478"/>
      <c r="P25" s="503"/>
      <c r="Q25" s="504"/>
      <c r="R25" s="504"/>
      <c r="S25" s="504"/>
      <c r="T25" s="504"/>
      <c r="U25" s="504"/>
      <c r="V25" s="504"/>
      <c r="W25" s="504"/>
      <c r="X25" s="504"/>
      <c r="Y25" s="504"/>
      <c r="Z25" s="504"/>
      <c r="AA25" s="504"/>
      <c r="AB25" s="504"/>
      <c r="AC25" s="504"/>
      <c r="AD25" s="505"/>
      <c r="AE25" s="470"/>
      <c r="AF25" s="471"/>
    </row>
    <row r="26" spans="2:32" ht="18.75" customHeight="1">
      <c r="B26" s="510">
        <v>14</v>
      </c>
      <c r="C26" s="511"/>
      <c r="D26" s="275" t="s">
        <v>104</v>
      </c>
      <c r="E26" s="276"/>
      <c r="F26" s="276"/>
      <c r="G26" s="276"/>
      <c r="H26" s="276"/>
      <c r="I26" s="276"/>
      <c r="J26" s="276"/>
      <c r="K26" s="276"/>
      <c r="L26" s="277"/>
      <c r="M26" s="476" t="s">
        <v>127</v>
      </c>
      <c r="N26" s="477"/>
      <c r="O26" s="478"/>
      <c r="P26" s="503"/>
      <c r="Q26" s="504"/>
      <c r="R26" s="504"/>
      <c r="S26" s="504"/>
      <c r="T26" s="504"/>
      <c r="U26" s="504"/>
      <c r="V26" s="504"/>
      <c r="W26" s="504"/>
      <c r="X26" s="504"/>
      <c r="Y26" s="504"/>
      <c r="Z26" s="504"/>
      <c r="AA26" s="504"/>
      <c r="AB26" s="504"/>
      <c r="AC26" s="504"/>
      <c r="AD26" s="505"/>
      <c r="AE26" s="470"/>
      <c r="AF26" s="471"/>
    </row>
    <row r="27" spans="2:32" ht="18.75" customHeight="1">
      <c r="B27" s="510">
        <v>15</v>
      </c>
      <c r="C27" s="511"/>
      <c r="D27" s="270" t="s">
        <v>105</v>
      </c>
      <c r="E27" s="271"/>
      <c r="F27" s="271"/>
      <c r="G27" s="271"/>
      <c r="H27" s="271"/>
      <c r="I27" s="271"/>
      <c r="J27" s="271"/>
      <c r="K27" s="271"/>
      <c r="L27" s="272"/>
      <c r="M27" s="482" t="s">
        <v>128</v>
      </c>
      <c r="N27" s="483"/>
      <c r="O27" s="484"/>
      <c r="P27" s="507" t="s">
        <v>106</v>
      </c>
      <c r="Q27" s="508"/>
      <c r="R27" s="508"/>
      <c r="S27" s="508"/>
      <c r="T27" s="508"/>
      <c r="U27" s="508"/>
      <c r="V27" s="508"/>
      <c r="W27" s="508"/>
      <c r="X27" s="508"/>
      <c r="Y27" s="508"/>
      <c r="Z27" s="508"/>
      <c r="AA27" s="508"/>
      <c r="AB27" s="508"/>
      <c r="AC27" s="508"/>
      <c r="AD27" s="509"/>
      <c r="AE27" s="470"/>
      <c r="AF27" s="471"/>
    </row>
    <row r="28" spans="2:32" ht="58.5" customHeight="1">
      <c r="B28" s="510">
        <v>16</v>
      </c>
      <c r="C28" s="511"/>
      <c r="D28" s="284" t="s">
        <v>30</v>
      </c>
      <c r="E28" s="285"/>
      <c r="F28" s="285"/>
      <c r="G28" s="285"/>
      <c r="H28" s="285"/>
      <c r="I28" s="285"/>
      <c r="J28" s="285"/>
      <c r="K28" s="285"/>
      <c r="L28" s="286"/>
      <c r="M28" s="482" t="s">
        <v>129</v>
      </c>
      <c r="N28" s="483"/>
      <c r="O28" s="484"/>
      <c r="P28" s="500" t="s">
        <v>107</v>
      </c>
      <c r="Q28" s="501"/>
      <c r="R28" s="501"/>
      <c r="S28" s="501"/>
      <c r="T28" s="501"/>
      <c r="U28" s="501"/>
      <c r="V28" s="501"/>
      <c r="W28" s="501"/>
      <c r="X28" s="501"/>
      <c r="Y28" s="501"/>
      <c r="Z28" s="501"/>
      <c r="AA28" s="501"/>
      <c r="AB28" s="501"/>
      <c r="AC28" s="501"/>
      <c r="AD28" s="502"/>
      <c r="AE28" s="470"/>
      <c r="AF28" s="471"/>
    </row>
    <row r="29" spans="2:32" ht="26.25" customHeight="1">
      <c r="B29" s="510">
        <v>17</v>
      </c>
      <c r="C29" s="511"/>
      <c r="D29" s="267" t="s">
        <v>108</v>
      </c>
      <c r="E29" s="268"/>
      <c r="F29" s="268"/>
      <c r="G29" s="268"/>
      <c r="H29" s="268"/>
      <c r="I29" s="268"/>
      <c r="J29" s="268"/>
      <c r="K29" s="268"/>
      <c r="L29" s="269"/>
      <c r="M29" s="476" t="s">
        <v>109</v>
      </c>
      <c r="N29" s="477"/>
      <c r="O29" s="478"/>
      <c r="P29" s="530" t="s">
        <v>110</v>
      </c>
      <c r="Q29" s="531"/>
      <c r="R29" s="531"/>
      <c r="S29" s="531"/>
      <c r="T29" s="531"/>
      <c r="U29" s="531"/>
      <c r="V29" s="531"/>
      <c r="W29" s="531"/>
      <c r="X29" s="531"/>
      <c r="Y29" s="531"/>
      <c r="Z29" s="531"/>
      <c r="AA29" s="531"/>
      <c r="AB29" s="531"/>
      <c r="AC29" s="531"/>
      <c r="AD29" s="532"/>
      <c r="AE29" s="470"/>
      <c r="AF29" s="471"/>
    </row>
    <row r="30" spans="2:32" ht="18.75" customHeight="1">
      <c r="B30" s="510">
        <v>18</v>
      </c>
      <c r="C30" s="511"/>
      <c r="D30" s="267" t="s">
        <v>556</v>
      </c>
      <c r="E30" s="268"/>
      <c r="F30" s="268"/>
      <c r="G30" s="268"/>
      <c r="H30" s="268"/>
      <c r="I30" s="268"/>
      <c r="J30" s="268"/>
      <c r="K30" s="268"/>
      <c r="L30" s="269"/>
      <c r="M30" s="476" t="s">
        <v>111</v>
      </c>
      <c r="N30" s="477"/>
      <c r="O30" s="478"/>
      <c r="P30" s="473" t="s">
        <v>112</v>
      </c>
      <c r="Q30" s="474"/>
      <c r="R30" s="474"/>
      <c r="S30" s="474"/>
      <c r="T30" s="474"/>
      <c r="U30" s="474"/>
      <c r="V30" s="474"/>
      <c r="W30" s="474"/>
      <c r="X30" s="474"/>
      <c r="Y30" s="474"/>
      <c r="Z30" s="474"/>
      <c r="AA30" s="474"/>
      <c r="AB30" s="474"/>
      <c r="AC30" s="474"/>
      <c r="AD30" s="475"/>
      <c r="AE30" s="470"/>
      <c r="AF30" s="471"/>
    </row>
    <row r="31" spans="2:32" ht="26.25" customHeight="1">
      <c r="B31" s="510">
        <v>19</v>
      </c>
      <c r="C31" s="511"/>
      <c r="D31" s="267" t="s">
        <v>113</v>
      </c>
      <c r="E31" s="268"/>
      <c r="F31" s="268"/>
      <c r="G31" s="268"/>
      <c r="H31" s="268"/>
      <c r="I31" s="268"/>
      <c r="J31" s="268"/>
      <c r="K31" s="268"/>
      <c r="L31" s="269"/>
      <c r="M31" s="476" t="s">
        <v>564</v>
      </c>
      <c r="N31" s="477"/>
      <c r="O31" s="478"/>
      <c r="P31" s="538" t="s">
        <v>114</v>
      </c>
      <c r="Q31" s="539"/>
      <c r="R31" s="539"/>
      <c r="S31" s="539"/>
      <c r="T31" s="539"/>
      <c r="U31" s="539"/>
      <c r="V31" s="539"/>
      <c r="W31" s="539"/>
      <c r="X31" s="539"/>
      <c r="Y31" s="539"/>
      <c r="Z31" s="539"/>
      <c r="AA31" s="539"/>
      <c r="AB31" s="539"/>
      <c r="AC31" s="539"/>
      <c r="AD31" s="540"/>
      <c r="AE31" s="470"/>
      <c r="AF31" s="471"/>
    </row>
    <row r="32" spans="2:32" ht="58.5" customHeight="1" thickBot="1">
      <c r="B32" s="533">
        <v>20</v>
      </c>
      <c r="C32" s="534"/>
      <c r="D32" s="278" t="s">
        <v>115</v>
      </c>
      <c r="E32" s="279"/>
      <c r="F32" s="279"/>
      <c r="G32" s="279"/>
      <c r="H32" s="279"/>
      <c r="I32" s="279"/>
      <c r="J32" s="279"/>
      <c r="K32" s="279"/>
      <c r="L32" s="280"/>
      <c r="M32" s="535" t="s">
        <v>565</v>
      </c>
      <c r="N32" s="536"/>
      <c r="O32" s="537"/>
      <c r="P32" s="541" t="s">
        <v>116</v>
      </c>
      <c r="Q32" s="542"/>
      <c r="R32" s="542"/>
      <c r="S32" s="542"/>
      <c r="T32" s="542"/>
      <c r="U32" s="542"/>
      <c r="V32" s="542"/>
      <c r="W32" s="542"/>
      <c r="X32" s="542"/>
      <c r="Y32" s="542"/>
      <c r="Z32" s="542"/>
      <c r="AA32" s="542"/>
      <c r="AB32" s="542"/>
      <c r="AC32" s="542"/>
      <c r="AD32" s="543"/>
      <c r="AE32" s="565"/>
      <c r="AF32" s="566"/>
    </row>
    <row r="33" spans="2:32" ht="3.75" customHeight="1">
      <c r="B33" s="83"/>
      <c r="C33" s="83"/>
      <c r="D33" s="84"/>
      <c r="E33" s="84"/>
      <c r="F33" s="84"/>
      <c r="G33" s="84"/>
      <c r="H33" s="84"/>
      <c r="I33" s="84"/>
      <c r="J33" s="84"/>
      <c r="K33" s="84"/>
      <c r="L33" s="84"/>
      <c r="M33" s="83"/>
      <c r="N33" s="83"/>
      <c r="O33" s="83"/>
      <c r="P33" s="85"/>
      <c r="Q33" s="85"/>
      <c r="R33" s="85"/>
      <c r="S33" s="85"/>
      <c r="T33" s="85"/>
      <c r="U33" s="85"/>
      <c r="V33" s="85"/>
      <c r="W33" s="85"/>
      <c r="X33" s="85"/>
      <c r="Y33" s="85"/>
      <c r="Z33" s="85"/>
      <c r="AA33" s="85"/>
      <c r="AB33" s="85"/>
      <c r="AC33" s="85"/>
      <c r="AD33" s="85"/>
    </row>
    <row r="34" spans="2:32" ht="14.25" customHeight="1">
      <c r="B34" s="85" t="s">
        <v>117</v>
      </c>
      <c r="C34" s="85"/>
      <c r="D34" s="85"/>
      <c r="E34" s="85" t="s">
        <v>71</v>
      </c>
      <c r="F34" s="85" t="s">
        <v>118</v>
      </c>
      <c r="G34" s="281" t="s">
        <v>119</v>
      </c>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row>
    <row r="35" spans="2:32" ht="24.75" customHeight="1">
      <c r="B35" s="82"/>
      <c r="C35" s="82"/>
      <c r="D35" s="82"/>
      <c r="E35" s="82" t="s">
        <v>71</v>
      </c>
      <c r="F35" s="82" t="s">
        <v>118</v>
      </c>
      <c r="G35" s="469" t="s">
        <v>120</v>
      </c>
      <c r="H35" s="469"/>
      <c r="I35" s="469"/>
      <c r="J35" s="469"/>
      <c r="K35" s="469"/>
      <c r="L35" s="469"/>
      <c r="M35" s="469"/>
      <c r="N35" s="469"/>
      <c r="O35" s="469"/>
      <c r="P35" s="469"/>
      <c r="Q35" s="469"/>
      <c r="R35" s="469"/>
      <c r="S35" s="469"/>
      <c r="T35" s="469"/>
      <c r="U35" s="469"/>
      <c r="V35" s="469"/>
      <c r="W35" s="469"/>
      <c r="X35" s="469"/>
      <c r="Y35" s="469"/>
      <c r="Z35" s="469"/>
      <c r="AA35" s="469"/>
      <c r="AB35" s="469"/>
      <c r="AC35" s="469"/>
      <c r="AD35" s="469"/>
      <c r="AE35" s="469"/>
      <c r="AF35" s="469"/>
    </row>
    <row r="36" spans="2:32" ht="14.25" customHeight="1">
      <c r="B36" s="86"/>
      <c r="C36" s="86"/>
      <c r="D36" s="86"/>
      <c r="E36" s="86" t="s">
        <v>71</v>
      </c>
      <c r="F36" s="86" t="s">
        <v>118</v>
      </c>
      <c r="G36" s="89" t="s">
        <v>121</v>
      </c>
      <c r="H36" s="89"/>
      <c r="I36" s="89"/>
      <c r="J36" s="89"/>
      <c r="K36" s="89"/>
      <c r="L36" s="89"/>
      <c r="M36" s="89"/>
      <c r="N36" s="89"/>
      <c r="O36" s="89"/>
      <c r="P36" s="89"/>
      <c r="Q36" s="89"/>
      <c r="R36" s="89"/>
      <c r="S36" s="89"/>
      <c r="T36" s="89"/>
      <c r="U36" s="89"/>
      <c r="V36" s="89"/>
      <c r="W36" s="89"/>
      <c r="X36" s="89"/>
      <c r="Y36" s="89"/>
      <c r="Z36" s="89"/>
      <c r="AA36" s="89"/>
      <c r="AB36" s="89"/>
      <c r="AC36" s="89"/>
      <c r="AD36" s="89"/>
    </row>
    <row r="37" spans="2:32" ht="14.25" customHeight="1">
      <c r="B37" s="86"/>
      <c r="C37" s="86"/>
      <c r="D37" s="86"/>
      <c r="E37" s="86" t="s">
        <v>71</v>
      </c>
      <c r="F37" s="86" t="s">
        <v>118</v>
      </c>
      <c r="G37" s="89" t="s">
        <v>557</v>
      </c>
      <c r="H37" s="89"/>
      <c r="I37" s="89"/>
      <c r="J37" s="89"/>
      <c r="K37" s="89"/>
      <c r="L37" s="89"/>
      <c r="M37" s="89"/>
      <c r="N37" s="89"/>
      <c r="O37" s="89"/>
      <c r="P37" s="89"/>
      <c r="Q37" s="89"/>
      <c r="R37" s="89"/>
      <c r="S37" s="89"/>
      <c r="T37" s="89"/>
      <c r="U37" s="89"/>
      <c r="V37" s="89"/>
      <c r="W37" s="89"/>
      <c r="X37" s="89"/>
      <c r="Y37" s="89"/>
      <c r="Z37" s="89"/>
      <c r="AA37" s="89"/>
      <c r="AB37" s="89"/>
      <c r="AC37" s="89"/>
      <c r="AD37" s="89"/>
    </row>
    <row r="38" spans="2:32" ht="18.75" customHeight="1">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row>
    <row r="39" spans="2:32" ht="18.75" customHeight="1">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row>
    <row r="40" spans="2:32" ht="18.75" customHeight="1">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row>
    <row r="41" spans="2:32" ht="18.75" customHeight="1">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row>
    <row r="42" spans="2:32" ht="18.75" customHeight="1">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row>
    <row r="43" spans="2:32" ht="18.75" customHeight="1">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row>
    <row r="44" spans="2:32" ht="18.75" customHeight="1">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row>
    <row r="45" spans="2:32" ht="18.75" customHeight="1">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row>
    <row r="46" spans="2:32" ht="18.75" customHeight="1">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row>
    <row r="47" spans="2:32" ht="18.75" customHeight="1">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row>
  </sheetData>
  <mergeCells count="120">
    <mergeCell ref="AE20:AF20"/>
    <mergeCell ref="P18:AD18"/>
    <mergeCell ref="M19:O19"/>
    <mergeCell ref="AE31:AF31"/>
    <mergeCell ref="P8:AD8"/>
    <mergeCell ref="D13:L13"/>
    <mergeCell ref="AE23:AF24"/>
    <mergeCell ref="B4:C4"/>
    <mergeCell ref="AE32:AF32"/>
    <mergeCell ref="AE28:AF28"/>
    <mergeCell ref="AE27:AF27"/>
    <mergeCell ref="AE17:AF17"/>
    <mergeCell ref="AE21:AF21"/>
    <mergeCell ref="E14:AF14"/>
    <mergeCell ref="AE26:AF26"/>
    <mergeCell ref="AE29:AF29"/>
    <mergeCell ref="P25:AD25"/>
    <mergeCell ref="P28:AD28"/>
    <mergeCell ref="AE16:AF16"/>
    <mergeCell ref="AE19:AF19"/>
    <mergeCell ref="AE25:AF25"/>
    <mergeCell ref="E7:L7"/>
    <mergeCell ref="B7:C7"/>
    <mergeCell ref="P9:AD9"/>
    <mergeCell ref="M24:O24"/>
    <mergeCell ref="B28:C28"/>
    <mergeCell ref="B20:C20"/>
    <mergeCell ref="AE4:AF4"/>
    <mergeCell ref="AE5:AF5"/>
    <mergeCell ref="AE6:AF6"/>
    <mergeCell ref="AE8:AF8"/>
    <mergeCell ref="AE10:AF10"/>
    <mergeCell ref="AE9:AF9"/>
    <mergeCell ref="P11:AD11"/>
    <mergeCell ref="AE13:AF13"/>
    <mergeCell ref="AE15:AF15"/>
    <mergeCell ref="P12:AD12"/>
    <mergeCell ref="P7:AD7"/>
    <mergeCell ref="AE7:AF7"/>
    <mergeCell ref="B9:C9"/>
    <mergeCell ref="M26:O26"/>
    <mergeCell ref="G24:L24"/>
    <mergeCell ref="AE22:AF22"/>
    <mergeCell ref="AE18:AF18"/>
    <mergeCell ref="M8:O8"/>
    <mergeCell ref="B18:C18"/>
    <mergeCell ref="P15:AD17"/>
    <mergeCell ref="AE12:AF12"/>
    <mergeCell ref="B12:C12"/>
    <mergeCell ref="B26:C26"/>
    <mergeCell ref="B16:C16"/>
    <mergeCell ref="B11:C11"/>
    <mergeCell ref="M29:O29"/>
    <mergeCell ref="P29:AD29"/>
    <mergeCell ref="P21:AD21"/>
    <mergeCell ref="B32:C32"/>
    <mergeCell ref="M30:O30"/>
    <mergeCell ref="M32:O32"/>
    <mergeCell ref="P30:AD30"/>
    <mergeCell ref="B31:C31"/>
    <mergeCell ref="M31:O31"/>
    <mergeCell ref="B30:C30"/>
    <mergeCell ref="P31:AD31"/>
    <mergeCell ref="P32:AD32"/>
    <mergeCell ref="M18:O18"/>
    <mergeCell ref="M17:O17"/>
    <mergeCell ref="M23:O23"/>
    <mergeCell ref="M28:O28"/>
    <mergeCell ref="B27:C27"/>
    <mergeCell ref="B29:C29"/>
    <mergeCell ref="M27:O27"/>
    <mergeCell ref="B19:C19"/>
    <mergeCell ref="M25:O25"/>
    <mergeCell ref="A1:AF1"/>
    <mergeCell ref="M13:O13"/>
    <mergeCell ref="P27:AD27"/>
    <mergeCell ref="B25:C25"/>
    <mergeCell ref="B17:C17"/>
    <mergeCell ref="P6:AD6"/>
    <mergeCell ref="D10:L10"/>
    <mergeCell ref="M10:O10"/>
    <mergeCell ref="P10:AD10"/>
    <mergeCell ref="B6:C6"/>
    <mergeCell ref="B10:C10"/>
    <mergeCell ref="D6:L6"/>
    <mergeCell ref="B8:C8"/>
    <mergeCell ref="P13:AD13"/>
    <mergeCell ref="B21:C24"/>
    <mergeCell ref="M12:O12"/>
    <mergeCell ref="D9:L9"/>
    <mergeCell ref="B5:C5"/>
    <mergeCell ref="P19:AD19"/>
    <mergeCell ref="B15:C15"/>
    <mergeCell ref="M15:O15"/>
    <mergeCell ref="P26:AD26"/>
    <mergeCell ref="B13:C13"/>
    <mergeCell ref="G35:AF35"/>
    <mergeCell ref="AE30:AF30"/>
    <mergeCell ref="J3:AF3"/>
    <mergeCell ref="D8:L8"/>
    <mergeCell ref="M6:O6"/>
    <mergeCell ref="M9:O9"/>
    <mergeCell ref="M7:O7"/>
    <mergeCell ref="D11:L11"/>
    <mergeCell ref="M11:O11"/>
    <mergeCell ref="D12:L12"/>
    <mergeCell ref="M16:O16"/>
    <mergeCell ref="P4:AD4"/>
    <mergeCell ref="P5:AD5"/>
    <mergeCell ref="D5:L5"/>
    <mergeCell ref="AE11:AF11"/>
    <mergeCell ref="M5:O5"/>
    <mergeCell ref="D4:L4"/>
    <mergeCell ref="M4:O4"/>
    <mergeCell ref="M20:O20"/>
    <mergeCell ref="P20:AD20"/>
    <mergeCell ref="P24:AD24"/>
    <mergeCell ref="G23:L23"/>
    <mergeCell ref="P23:AD23"/>
    <mergeCell ref="M21:O21"/>
  </mergeCells>
  <phoneticPr fontId="3"/>
  <pageMargins left="0.59055118110236215" right="0.39370078740157483" top="0.39370078740157483" bottom="0.39370078740157483" header="0.31496062992125984" footer="0.31496062992125984"/>
  <pageSetup paperSize="9" fitToHeight="0" orientation="portrait" r:id="rId1"/>
  <drawing r:id="rId2"/>
  <legacyDrawing r:id="rId3"/>
  <mc:AlternateContent xmlns:mc="http://schemas.openxmlformats.org/markup-compatibility/2006">
    <mc:Choice Requires="x14"/>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I75"/>
  <sheetViews>
    <sheetView topLeftCell="A22" zoomScaleNormal="100" workbookViewId="0">
      <selection activeCell="X16" sqref="X16:AI16"/>
    </sheetView>
  </sheetViews>
  <sheetFormatPr defaultRowHeight="14.25"/>
  <cols>
    <col min="1" max="1" width="3.5" style="101" customWidth="1"/>
    <col min="2" max="35" width="2.375" style="101" customWidth="1"/>
    <col min="36" max="72" width="2.625" style="101" customWidth="1"/>
    <col min="73" max="256" width="9" style="101"/>
    <col min="257" max="328" width="2.625" style="101" customWidth="1"/>
    <col min="329" max="512" width="9" style="101"/>
    <col min="513" max="584" width="2.625" style="101" customWidth="1"/>
    <col min="585" max="768" width="9" style="101"/>
    <col min="769" max="840" width="2.625" style="101" customWidth="1"/>
    <col min="841" max="1024" width="9" style="101"/>
    <col min="1025" max="1096" width="2.625" style="101" customWidth="1"/>
    <col min="1097" max="1280" width="9" style="101"/>
    <col min="1281" max="1352" width="2.625" style="101" customWidth="1"/>
    <col min="1353" max="1536" width="9" style="101"/>
    <col min="1537" max="1608" width="2.625" style="101" customWidth="1"/>
    <col min="1609" max="1792" width="9" style="101"/>
    <col min="1793" max="1864" width="2.625" style="101" customWidth="1"/>
    <col min="1865" max="2048" width="9" style="101"/>
    <col min="2049" max="2120" width="2.625" style="101" customWidth="1"/>
    <col min="2121" max="2304" width="9" style="101"/>
    <col min="2305" max="2376" width="2.625" style="101" customWidth="1"/>
    <col min="2377" max="2560" width="9" style="101"/>
    <col min="2561" max="2632" width="2.625" style="101" customWidth="1"/>
    <col min="2633" max="2816" width="9" style="101"/>
    <col min="2817" max="2888" width="2.625" style="101" customWidth="1"/>
    <col min="2889" max="3072" width="9" style="101"/>
    <col min="3073" max="3144" width="2.625" style="101" customWidth="1"/>
    <col min="3145" max="3328" width="9" style="101"/>
    <col min="3329" max="3400" width="2.625" style="101" customWidth="1"/>
    <col min="3401" max="3584" width="9" style="101"/>
    <col min="3585" max="3656" width="2.625" style="101" customWidth="1"/>
    <col min="3657" max="3840" width="9" style="101"/>
    <col min="3841" max="3912" width="2.625" style="101" customWidth="1"/>
    <col min="3913" max="4096" width="9" style="101"/>
    <col min="4097" max="4168" width="2.625" style="101" customWidth="1"/>
    <col min="4169" max="4352" width="9" style="101"/>
    <col min="4353" max="4424" width="2.625" style="101" customWidth="1"/>
    <col min="4425" max="4608" width="9" style="101"/>
    <col min="4609" max="4680" width="2.625" style="101" customWidth="1"/>
    <col min="4681" max="4864" width="9" style="101"/>
    <col min="4865" max="4936" width="2.625" style="101" customWidth="1"/>
    <col min="4937" max="5120" width="9" style="101"/>
    <col min="5121" max="5192" width="2.625" style="101" customWidth="1"/>
    <col min="5193" max="5376" width="9" style="101"/>
    <col min="5377" max="5448" width="2.625" style="101" customWidth="1"/>
    <col min="5449" max="5632" width="9" style="101"/>
    <col min="5633" max="5704" width="2.625" style="101" customWidth="1"/>
    <col min="5705" max="5888" width="9" style="101"/>
    <col min="5889" max="5960" width="2.625" style="101" customWidth="1"/>
    <col min="5961" max="6144" width="9" style="101"/>
    <col min="6145" max="6216" width="2.625" style="101" customWidth="1"/>
    <col min="6217" max="6400" width="9" style="101"/>
    <col min="6401" max="6472" width="2.625" style="101" customWidth="1"/>
    <col min="6473" max="6656" width="9" style="101"/>
    <col min="6657" max="6728" width="2.625" style="101" customWidth="1"/>
    <col min="6729" max="6912" width="9" style="101"/>
    <col min="6913" max="6984" width="2.625" style="101" customWidth="1"/>
    <col min="6985" max="7168" width="9" style="101"/>
    <col min="7169" max="7240" width="2.625" style="101" customWidth="1"/>
    <col min="7241" max="7424" width="9" style="101"/>
    <col min="7425" max="7496" width="2.625" style="101" customWidth="1"/>
    <col min="7497" max="7680" width="9" style="101"/>
    <col min="7681" max="7752" width="2.625" style="101" customWidth="1"/>
    <col min="7753" max="7936" width="9" style="101"/>
    <col min="7937" max="8008" width="2.625" style="101" customWidth="1"/>
    <col min="8009" max="8192" width="9" style="101"/>
    <col min="8193" max="8264" width="2.625" style="101" customWidth="1"/>
    <col min="8265" max="8448" width="9" style="101"/>
    <col min="8449" max="8520" width="2.625" style="101" customWidth="1"/>
    <col min="8521" max="8704" width="9" style="101"/>
    <col min="8705" max="8776" width="2.625" style="101" customWidth="1"/>
    <col min="8777" max="8960" width="9" style="101"/>
    <col min="8961" max="9032" width="2.625" style="101" customWidth="1"/>
    <col min="9033" max="9216" width="9" style="101"/>
    <col min="9217" max="9288" width="2.625" style="101" customWidth="1"/>
    <col min="9289" max="9472" width="9" style="101"/>
    <col min="9473" max="9544" width="2.625" style="101" customWidth="1"/>
    <col min="9545" max="9728" width="9" style="101"/>
    <col min="9729" max="9800" width="2.625" style="101" customWidth="1"/>
    <col min="9801" max="9984" width="9" style="101"/>
    <col min="9985" max="10056" width="2.625" style="101" customWidth="1"/>
    <col min="10057" max="10240" width="9" style="101"/>
    <col min="10241" max="10312" width="2.625" style="101" customWidth="1"/>
    <col min="10313" max="10496" width="9" style="101"/>
    <col min="10497" max="10568" width="2.625" style="101" customWidth="1"/>
    <col min="10569" max="10752" width="9" style="101"/>
    <col min="10753" max="10824" width="2.625" style="101" customWidth="1"/>
    <col min="10825" max="11008" width="9" style="101"/>
    <col min="11009" max="11080" width="2.625" style="101" customWidth="1"/>
    <col min="11081" max="11264" width="9" style="101"/>
    <col min="11265" max="11336" width="2.625" style="101" customWidth="1"/>
    <col min="11337" max="11520" width="9" style="101"/>
    <col min="11521" max="11592" width="2.625" style="101" customWidth="1"/>
    <col min="11593" max="11776" width="9" style="101"/>
    <col min="11777" max="11848" width="2.625" style="101" customWidth="1"/>
    <col min="11849" max="12032" width="9" style="101"/>
    <col min="12033" max="12104" width="2.625" style="101" customWidth="1"/>
    <col min="12105" max="12288" width="9" style="101"/>
    <col min="12289" max="12360" width="2.625" style="101" customWidth="1"/>
    <col min="12361" max="12544" width="9" style="101"/>
    <col min="12545" max="12616" width="2.625" style="101" customWidth="1"/>
    <col min="12617" max="12800" width="9" style="101"/>
    <col min="12801" max="12872" width="2.625" style="101" customWidth="1"/>
    <col min="12873" max="13056" width="9" style="101"/>
    <col min="13057" max="13128" width="2.625" style="101" customWidth="1"/>
    <col min="13129" max="13312" width="9" style="101"/>
    <col min="13313" max="13384" width="2.625" style="101" customWidth="1"/>
    <col min="13385" max="13568" width="9" style="101"/>
    <col min="13569" max="13640" width="2.625" style="101" customWidth="1"/>
    <col min="13641" max="13824" width="9" style="101"/>
    <col min="13825" max="13896" width="2.625" style="101" customWidth="1"/>
    <col min="13897" max="14080" width="9" style="101"/>
    <col min="14081" max="14152" width="2.625" style="101" customWidth="1"/>
    <col min="14153" max="14336" width="9" style="101"/>
    <col min="14337" max="14408" width="2.625" style="101" customWidth="1"/>
    <col min="14409" max="14592" width="9" style="101"/>
    <col min="14593" max="14664" width="2.625" style="101" customWidth="1"/>
    <col min="14665" max="14848" width="9" style="101"/>
    <col min="14849" max="14920" width="2.625" style="101" customWidth="1"/>
    <col min="14921" max="15104" width="9" style="101"/>
    <col min="15105" max="15176" width="2.625" style="101" customWidth="1"/>
    <col min="15177" max="15360" width="9" style="101"/>
    <col min="15361" max="15432" width="2.625" style="101" customWidth="1"/>
    <col min="15433" max="15616" width="9" style="101"/>
    <col min="15617" max="15688" width="2.625" style="101" customWidth="1"/>
    <col min="15689" max="15872" width="9" style="101"/>
    <col min="15873" max="15944" width="2.625" style="101" customWidth="1"/>
    <col min="15945" max="16128" width="9" style="101"/>
    <col min="16129" max="16200" width="2.625" style="101" customWidth="1"/>
    <col min="16201" max="16384" width="9" style="101"/>
  </cols>
  <sheetData>
    <row r="1" spans="2:35" s="114" customFormat="1" ht="25.5" customHeight="1">
      <c r="B1" s="582" t="s">
        <v>338</v>
      </c>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row>
    <row r="2" spans="2:35" s="3" customFormat="1" ht="11.25" customHeight="1" thickBot="1">
      <c r="B2" s="575"/>
      <c r="C2" s="575"/>
      <c r="D2" s="575"/>
      <c r="E2" s="575"/>
      <c r="F2" s="575"/>
      <c r="G2" s="575"/>
      <c r="H2" s="575"/>
      <c r="I2" s="575"/>
      <c r="J2" s="575"/>
      <c r="K2" s="575"/>
      <c r="L2" s="575"/>
      <c r="M2" s="575"/>
      <c r="N2" s="575"/>
      <c r="O2" s="575"/>
      <c r="P2" s="575"/>
      <c r="Q2" s="575"/>
      <c r="R2" s="575"/>
      <c r="S2" s="575"/>
      <c r="T2" s="575"/>
      <c r="U2" s="575"/>
      <c r="V2" s="575"/>
      <c r="W2" s="575"/>
      <c r="X2" s="575"/>
      <c r="Y2" s="575"/>
      <c r="Z2" s="575"/>
      <c r="AA2" s="575"/>
      <c r="AB2" s="575"/>
      <c r="AC2" s="575"/>
      <c r="AD2" s="575"/>
      <c r="AE2" s="575"/>
      <c r="AF2" s="575"/>
      <c r="AG2" s="575"/>
      <c r="AH2" s="575"/>
      <c r="AI2" s="575"/>
    </row>
    <row r="3" spans="2:35" s="3" customFormat="1" ht="26.25" customHeight="1">
      <c r="B3" s="921" t="s">
        <v>339</v>
      </c>
      <c r="C3" s="922"/>
      <c r="D3" s="922"/>
      <c r="E3" s="922"/>
      <c r="F3" s="922"/>
      <c r="G3" s="922"/>
      <c r="H3" s="923"/>
      <c r="I3" s="923"/>
      <c r="J3" s="923"/>
      <c r="K3" s="923"/>
      <c r="L3" s="923"/>
      <c r="M3" s="923"/>
      <c r="N3" s="923"/>
      <c r="O3" s="923"/>
      <c r="P3" s="923"/>
      <c r="Q3" s="923"/>
      <c r="R3" s="923"/>
      <c r="S3" s="923"/>
      <c r="T3" s="923"/>
      <c r="U3" s="923"/>
      <c r="V3" s="923"/>
      <c r="W3" s="923"/>
      <c r="X3" s="923"/>
      <c r="Y3" s="923"/>
      <c r="Z3" s="923"/>
      <c r="AA3" s="923"/>
      <c r="AB3" s="923"/>
      <c r="AC3" s="923"/>
      <c r="AD3" s="923"/>
      <c r="AE3" s="923"/>
      <c r="AF3" s="923"/>
      <c r="AG3" s="923"/>
      <c r="AH3" s="923"/>
      <c r="AI3" s="924"/>
    </row>
    <row r="4" spans="2:35" s="3" customFormat="1" ht="15.75" customHeight="1">
      <c r="B4" s="925" t="s">
        <v>351</v>
      </c>
      <c r="C4" s="926"/>
      <c r="D4" s="926"/>
      <c r="E4" s="926"/>
      <c r="F4" s="926"/>
      <c r="G4" s="926"/>
      <c r="H4" s="927"/>
      <c r="I4" s="927"/>
      <c r="J4" s="927"/>
      <c r="K4" s="927"/>
      <c r="L4" s="927"/>
      <c r="M4" s="927"/>
      <c r="N4" s="927"/>
      <c r="O4" s="927"/>
      <c r="P4" s="927"/>
      <c r="Q4" s="927"/>
      <c r="R4" s="927"/>
      <c r="S4" s="927"/>
      <c r="T4" s="927"/>
      <c r="U4" s="928" t="s">
        <v>340</v>
      </c>
      <c r="V4" s="929"/>
      <c r="W4" s="929"/>
      <c r="X4" s="930"/>
      <c r="Y4" s="791"/>
      <c r="Z4" s="830"/>
      <c r="AA4" s="934"/>
      <c r="AB4" s="830"/>
      <c r="AC4" s="852" t="s">
        <v>341</v>
      </c>
      <c r="AD4" s="832"/>
      <c r="AE4" s="832"/>
      <c r="AF4" s="852" t="s">
        <v>342</v>
      </c>
      <c r="AG4" s="832"/>
      <c r="AH4" s="832"/>
      <c r="AI4" s="935" t="s">
        <v>343</v>
      </c>
    </row>
    <row r="5" spans="2:35" s="3" customFormat="1" ht="33.75" customHeight="1">
      <c r="B5" s="936" t="s">
        <v>344</v>
      </c>
      <c r="C5" s="937"/>
      <c r="D5" s="937"/>
      <c r="E5" s="937"/>
      <c r="F5" s="937"/>
      <c r="G5" s="937"/>
      <c r="H5" s="938"/>
      <c r="I5" s="938"/>
      <c r="J5" s="938"/>
      <c r="K5" s="938"/>
      <c r="L5" s="938"/>
      <c r="M5" s="938"/>
      <c r="N5" s="938"/>
      <c r="O5" s="938"/>
      <c r="P5" s="938"/>
      <c r="Q5" s="938"/>
      <c r="R5" s="938"/>
      <c r="S5" s="938"/>
      <c r="T5" s="938"/>
      <c r="U5" s="931"/>
      <c r="V5" s="932"/>
      <c r="W5" s="932"/>
      <c r="X5" s="933"/>
      <c r="Y5" s="791"/>
      <c r="Z5" s="830"/>
      <c r="AA5" s="934"/>
      <c r="AB5" s="830"/>
      <c r="AC5" s="852"/>
      <c r="AD5" s="832"/>
      <c r="AE5" s="832"/>
      <c r="AF5" s="852"/>
      <c r="AG5" s="832"/>
      <c r="AH5" s="832"/>
      <c r="AI5" s="935"/>
    </row>
    <row r="6" spans="2:35" s="3" customFormat="1" ht="17.25" customHeight="1">
      <c r="B6" s="910" t="s">
        <v>352</v>
      </c>
      <c r="C6" s="911"/>
      <c r="D6" s="911"/>
      <c r="E6" s="911"/>
      <c r="F6" s="911"/>
      <c r="G6" s="911"/>
      <c r="H6" s="209" t="s">
        <v>247</v>
      </c>
      <c r="I6" s="914"/>
      <c r="J6" s="915"/>
      <c r="K6" s="916"/>
      <c r="L6" s="207" t="s">
        <v>248</v>
      </c>
      <c r="M6" s="914"/>
      <c r="N6" s="915"/>
      <c r="O6" s="915"/>
      <c r="P6" s="916"/>
      <c r="Q6" s="208" t="s">
        <v>249</v>
      </c>
      <c r="R6" s="917"/>
      <c r="S6" s="918"/>
      <c r="T6" s="918"/>
      <c r="U6" s="918"/>
      <c r="V6" s="918"/>
      <c r="W6" s="918"/>
      <c r="X6" s="918"/>
      <c r="Y6" s="918"/>
      <c r="Z6" s="918"/>
      <c r="AA6" s="918"/>
      <c r="AB6" s="918"/>
      <c r="AC6" s="918"/>
      <c r="AD6" s="918"/>
      <c r="AE6" s="918"/>
      <c r="AF6" s="918"/>
      <c r="AG6" s="918"/>
      <c r="AH6" s="918"/>
      <c r="AI6" s="919"/>
    </row>
    <row r="7" spans="2:35" s="3" customFormat="1" ht="25.5" customHeight="1" thickBot="1">
      <c r="B7" s="912"/>
      <c r="C7" s="913"/>
      <c r="D7" s="913"/>
      <c r="E7" s="913"/>
      <c r="F7" s="913"/>
      <c r="G7" s="913"/>
      <c r="H7" s="774"/>
      <c r="I7" s="774"/>
      <c r="J7" s="774"/>
      <c r="K7" s="774"/>
      <c r="L7" s="774"/>
      <c r="M7" s="774"/>
      <c r="N7" s="774"/>
      <c r="O7" s="774"/>
      <c r="P7" s="774"/>
      <c r="Q7" s="774"/>
      <c r="R7" s="774"/>
      <c r="S7" s="774"/>
      <c r="T7" s="774"/>
      <c r="U7" s="774"/>
      <c r="V7" s="774"/>
      <c r="W7" s="774"/>
      <c r="X7" s="774"/>
      <c r="Y7" s="774"/>
      <c r="Z7" s="774"/>
      <c r="AA7" s="774"/>
      <c r="AB7" s="774"/>
      <c r="AC7" s="774"/>
      <c r="AD7" s="774"/>
      <c r="AE7" s="774"/>
      <c r="AF7" s="774"/>
      <c r="AG7" s="774"/>
      <c r="AH7" s="774"/>
      <c r="AI7" s="775"/>
    </row>
    <row r="8" spans="2:35" s="106" customFormat="1" ht="7.5" customHeight="1">
      <c r="B8" s="584"/>
      <c r="C8" s="584"/>
      <c r="D8" s="584"/>
      <c r="E8" s="584"/>
      <c r="F8" s="584"/>
      <c r="G8" s="584"/>
      <c r="H8" s="584"/>
      <c r="I8" s="584"/>
      <c r="J8" s="584"/>
      <c r="K8" s="584"/>
      <c r="L8" s="584"/>
      <c r="M8" s="584"/>
      <c r="N8" s="584"/>
      <c r="O8" s="584"/>
      <c r="P8" s="584"/>
      <c r="Q8" s="584"/>
      <c r="R8" s="584"/>
      <c r="S8" s="584"/>
      <c r="T8" s="584"/>
      <c r="U8" s="584"/>
      <c r="V8" s="584"/>
      <c r="W8" s="584"/>
      <c r="X8" s="584"/>
      <c r="Y8" s="584"/>
      <c r="Z8" s="584"/>
      <c r="AA8" s="584"/>
      <c r="AB8" s="584"/>
      <c r="AC8" s="584"/>
      <c r="AD8" s="584"/>
      <c r="AE8" s="584"/>
      <c r="AF8" s="584"/>
      <c r="AG8" s="584"/>
      <c r="AH8" s="584"/>
      <c r="AI8" s="584"/>
    </row>
    <row r="9" spans="2:35" s="106" customFormat="1" ht="18" customHeight="1">
      <c r="B9" s="920" t="s">
        <v>345</v>
      </c>
      <c r="C9" s="920"/>
      <c r="D9" s="920"/>
      <c r="E9" s="920"/>
      <c r="F9" s="920"/>
      <c r="G9" s="920"/>
      <c r="H9" s="920"/>
      <c r="I9" s="920"/>
      <c r="J9" s="920"/>
      <c r="K9" s="920"/>
      <c r="L9" s="920"/>
      <c r="M9" s="920"/>
      <c r="N9" s="920"/>
      <c r="O9" s="920"/>
      <c r="P9" s="920"/>
      <c r="Q9" s="920"/>
      <c r="R9" s="920"/>
      <c r="S9" s="920"/>
      <c r="T9" s="920"/>
      <c r="U9" s="920"/>
      <c r="V9" s="920"/>
      <c r="W9" s="920"/>
      <c r="X9" s="920"/>
      <c r="Y9" s="920"/>
      <c r="Z9" s="920"/>
      <c r="AA9" s="920"/>
      <c r="AB9" s="920"/>
      <c r="AC9" s="920"/>
      <c r="AD9" s="920"/>
      <c r="AE9" s="920"/>
      <c r="AF9" s="920"/>
      <c r="AG9" s="920"/>
      <c r="AH9" s="920"/>
      <c r="AI9" s="920"/>
    </row>
    <row r="10" spans="2:35" s="106" customFormat="1" ht="6" customHeight="1" thickBot="1">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row>
    <row r="11" spans="2:35" s="3" customFormat="1" ht="24" customHeight="1">
      <c r="B11" s="779" t="s">
        <v>346</v>
      </c>
      <c r="C11" s="780"/>
      <c r="D11" s="780"/>
      <c r="E11" s="780"/>
      <c r="F11" s="780"/>
      <c r="G11" s="780"/>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879"/>
    </row>
    <row r="12" spans="2:35" s="3" customFormat="1" ht="17.25" customHeight="1">
      <c r="B12" s="785" t="s">
        <v>353</v>
      </c>
      <c r="C12" s="786"/>
      <c r="D12" s="786"/>
      <c r="E12" s="786"/>
      <c r="F12" s="786"/>
      <c r="G12" s="786"/>
      <c r="H12" s="786"/>
      <c r="I12" s="786"/>
      <c r="J12" s="786"/>
      <c r="K12" s="786" t="s">
        <v>354</v>
      </c>
      <c r="L12" s="786"/>
      <c r="M12" s="786"/>
      <c r="N12" s="786"/>
      <c r="O12" s="786"/>
      <c r="P12" s="786"/>
      <c r="Q12" s="786"/>
      <c r="R12" s="786"/>
      <c r="S12" s="786"/>
      <c r="T12" s="786"/>
      <c r="U12" s="786"/>
      <c r="V12" s="786"/>
      <c r="W12" s="786"/>
      <c r="X12" s="786" t="s">
        <v>356</v>
      </c>
      <c r="Y12" s="786"/>
      <c r="Z12" s="786"/>
      <c r="AA12" s="786"/>
      <c r="AB12" s="786"/>
      <c r="AC12" s="786"/>
      <c r="AD12" s="786"/>
      <c r="AE12" s="786"/>
      <c r="AF12" s="786"/>
      <c r="AG12" s="786"/>
      <c r="AH12" s="786"/>
      <c r="AI12" s="880"/>
    </row>
    <row r="13" spans="2:35" s="3" customFormat="1" ht="33.75" customHeight="1">
      <c r="B13" s="902"/>
      <c r="C13" s="903"/>
      <c r="D13" s="903"/>
      <c r="E13" s="903"/>
      <c r="F13" s="903"/>
      <c r="G13" s="903"/>
      <c r="H13" s="903"/>
      <c r="I13" s="903"/>
      <c r="J13" s="903"/>
      <c r="K13" s="903" t="s">
        <v>355</v>
      </c>
      <c r="L13" s="903"/>
      <c r="M13" s="903"/>
      <c r="N13" s="903"/>
      <c r="O13" s="903"/>
      <c r="P13" s="903"/>
      <c r="Q13" s="903"/>
      <c r="R13" s="903"/>
      <c r="S13" s="903"/>
      <c r="T13" s="903"/>
      <c r="U13" s="903"/>
      <c r="V13" s="903"/>
      <c r="W13" s="903"/>
      <c r="X13" s="903"/>
      <c r="Y13" s="903"/>
      <c r="Z13" s="903"/>
      <c r="AA13" s="903"/>
      <c r="AB13" s="903"/>
      <c r="AC13" s="903"/>
      <c r="AD13" s="903"/>
      <c r="AE13" s="903"/>
      <c r="AF13" s="903"/>
      <c r="AG13" s="903"/>
      <c r="AH13" s="903"/>
      <c r="AI13" s="904"/>
    </row>
    <row r="14" spans="2:35" s="3" customFormat="1" ht="33.75" customHeight="1">
      <c r="B14" s="896"/>
      <c r="C14" s="897"/>
      <c r="D14" s="897"/>
      <c r="E14" s="897"/>
      <c r="F14" s="897"/>
      <c r="G14" s="897"/>
      <c r="H14" s="897"/>
      <c r="I14" s="897"/>
      <c r="J14" s="897"/>
      <c r="K14" s="897"/>
      <c r="L14" s="897"/>
      <c r="M14" s="897"/>
      <c r="N14" s="897"/>
      <c r="O14" s="897"/>
      <c r="P14" s="897"/>
      <c r="Q14" s="897"/>
      <c r="R14" s="897"/>
      <c r="S14" s="897"/>
      <c r="T14" s="897"/>
      <c r="U14" s="897"/>
      <c r="V14" s="897"/>
      <c r="W14" s="897"/>
      <c r="X14" s="897"/>
      <c r="Y14" s="897"/>
      <c r="Z14" s="897"/>
      <c r="AA14" s="897"/>
      <c r="AB14" s="897"/>
      <c r="AC14" s="897"/>
      <c r="AD14" s="897"/>
      <c r="AE14" s="897"/>
      <c r="AF14" s="897"/>
      <c r="AG14" s="897"/>
      <c r="AH14" s="897"/>
      <c r="AI14" s="898"/>
    </row>
    <row r="15" spans="2:35" s="3" customFormat="1" ht="33.75" customHeight="1">
      <c r="B15" s="896"/>
      <c r="C15" s="897"/>
      <c r="D15" s="897"/>
      <c r="E15" s="897"/>
      <c r="F15" s="897"/>
      <c r="G15" s="897"/>
      <c r="H15" s="897"/>
      <c r="I15" s="897"/>
      <c r="J15" s="897"/>
      <c r="K15" s="897"/>
      <c r="L15" s="897"/>
      <c r="M15" s="897"/>
      <c r="N15" s="897"/>
      <c r="O15" s="897"/>
      <c r="P15" s="897"/>
      <c r="Q15" s="897"/>
      <c r="R15" s="897"/>
      <c r="S15" s="897"/>
      <c r="T15" s="897"/>
      <c r="U15" s="897"/>
      <c r="V15" s="897"/>
      <c r="W15" s="897"/>
      <c r="X15" s="897"/>
      <c r="Y15" s="897"/>
      <c r="Z15" s="897"/>
      <c r="AA15" s="897"/>
      <c r="AB15" s="897"/>
      <c r="AC15" s="897"/>
      <c r="AD15" s="897"/>
      <c r="AE15" s="897"/>
      <c r="AF15" s="897"/>
      <c r="AG15" s="897"/>
      <c r="AH15" s="897"/>
      <c r="AI15" s="898"/>
    </row>
    <row r="16" spans="2:35" s="3" customFormat="1" ht="33.75" customHeight="1">
      <c r="B16" s="896"/>
      <c r="C16" s="897"/>
      <c r="D16" s="897"/>
      <c r="E16" s="897"/>
      <c r="F16" s="897"/>
      <c r="G16" s="897"/>
      <c r="H16" s="897"/>
      <c r="I16" s="897"/>
      <c r="J16" s="897"/>
      <c r="K16" s="897"/>
      <c r="L16" s="897"/>
      <c r="M16" s="897"/>
      <c r="N16" s="897"/>
      <c r="O16" s="897"/>
      <c r="P16" s="897"/>
      <c r="Q16" s="897"/>
      <c r="R16" s="897"/>
      <c r="S16" s="897"/>
      <c r="T16" s="897"/>
      <c r="U16" s="897"/>
      <c r="V16" s="897"/>
      <c r="W16" s="897"/>
      <c r="X16" s="897"/>
      <c r="Y16" s="897"/>
      <c r="Z16" s="897"/>
      <c r="AA16" s="897"/>
      <c r="AB16" s="897"/>
      <c r="AC16" s="897"/>
      <c r="AD16" s="897"/>
      <c r="AE16" s="897"/>
      <c r="AF16" s="897"/>
      <c r="AG16" s="897"/>
      <c r="AH16" s="897"/>
      <c r="AI16" s="898"/>
    </row>
    <row r="17" spans="2:35" s="3" customFormat="1" ht="33.75" customHeight="1">
      <c r="B17" s="896"/>
      <c r="C17" s="897"/>
      <c r="D17" s="897"/>
      <c r="E17" s="897"/>
      <c r="F17" s="897"/>
      <c r="G17" s="897"/>
      <c r="H17" s="897"/>
      <c r="I17" s="897"/>
      <c r="J17" s="897"/>
      <c r="K17" s="897"/>
      <c r="L17" s="897"/>
      <c r="M17" s="897"/>
      <c r="N17" s="897"/>
      <c r="O17" s="897"/>
      <c r="P17" s="897"/>
      <c r="Q17" s="897"/>
      <c r="R17" s="897"/>
      <c r="S17" s="897"/>
      <c r="T17" s="897"/>
      <c r="U17" s="897"/>
      <c r="V17" s="897"/>
      <c r="W17" s="897"/>
      <c r="X17" s="897"/>
      <c r="Y17" s="897"/>
      <c r="Z17" s="897"/>
      <c r="AA17" s="897"/>
      <c r="AB17" s="897"/>
      <c r="AC17" s="897"/>
      <c r="AD17" s="897"/>
      <c r="AE17" s="897"/>
      <c r="AF17" s="897"/>
      <c r="AG17" s="897"/>
      <c r="AH17" s="897"/>
      <c r="AI17" s="898"/>
    </row>
    <row r="18" spans="2:35" s="3" customFormat="1" ht="33.75" customHeight="1">
      <c r="B18" s="905"/>
      <c r="C18" s="906"/>
      <c r="D18" s="906"/>
      <c r="E18" s="906"/>
      <c r="F18" s="906"/>
      <c r="G18" s="906"/>
      <c r="H18" s="906"/>
      <c r="I18" s="906"/>
      <c r="J18" s="907"/>
      <c r="K18" s="908"/>
      <c r="L18" s="906"/>
      <c r="M18" s="906"/>
      <c r="N18" s="906"/>
      <c r="O18" s="906"/>
      <c r="P18" s="906"/>
      <c r="Q18" s="906"/>
      <c r="R18" s="906"/>
      <c r="S18" s="906"/>
      <c r="T18" s="906"/>
      <c r="U18" s="906"/>
      <c r="V18" s="906"/>
      <c r="W18" s="907"/>
      <c r="X18" s="908"/>
      <c r="Y18" s="906"/>
      <c r="Z18" s="906"/>
      <c r="AA18" s="906"/>
      <c r="AB18" s="906"/>
      <c r="AC18" s="906"/>
      <c r="AD18" s="906"/>
      <c r="AE18" s="906"/>
      <c r="AF18" s="906"/>
      <c r="AG18" s="906"/>
      <c r="AH18" s="906"/>
      <c r="AI18" s="909"/>
    </row>
    <row r="19" spans="2:35" s="3" customFormat="1" ht="33.75" customHeight="1">
      <c r="B19" s="896"/>
      <c r="C19" s="897"/>
      <c r="D19" s="897"/>
      <c r="E19" s="897"/>
      <c r="F19" s="897"/>
      <c r="G19" s="897"/>
      <c r="H19" s="897"/>
      <c r="I19" s="897"/>
      <c r="J19" s="897"/>
      <c r="K19" s="897"/>
      <c r="L19" s="897"/>
      <c r="M19" s="897"/>
      <c r="N19" s="897"/>
      <c r="O19" s="897"/>
      <c r="P19" s="897"/>
      <c r="Q19" s="897"/>
      <c r="R19" s="897"/>
      <c r="S19" s="897"/>
      <c r="T19" s="897"/>
      <c r="U19" s="897"/>
      <c r="V19" s="897"/>
      <c r="W19" s="897"/>
      <c r="X19" s="897"/>
      <c r="Y19" s="897"/>
      <c r="Z19" s="897"/>
      <c r="AA19" s="897"/>
      <c r="AB19" s="897"/>
      <c r="AC19" s="897"/>
      <c r="AD19" s="897"/>
      <c r="AE19" s="897"/>
      <c r="AF19" s="897"/>
      <c r="AG19" s="897"/>
      <c r="AH19" s="897"/>
      <c r="AI19" s="898"/>
    </row>
    <row r="20" spans="2:35" s="3" customFormat="1" ht="33.75" customHeight="1" thickBot="1">
      <c r="B20" s="899"/>
      <c r="C20" s="900"/>
      <c r="D20" s="900"/>
      <c r="E20" s="900"/>
      <c r="F20" s="900"/>
      <c r="G20" s="900"/>
      <c r="H20" s="900"/>
      <c r="I20" s="900"/>
      <c r="J20" s="900"/>
      <c r="K20" s="900"/>
      <c r="L20" s="900"/>
      <c r="M20" s="900"/>
      <c r="N20" s="900"/>
      <c r="O20" s="900"/>
      <c r="P20" s="900"/>
      <c r="Q20" s="900"/>
      <c r="R20" s="900"/>
      <c r="S20" s="900"/>
      <c r="T20" s="900"/>
      <c r="U20" s="900"/>
      <c r="V20" s="900"/>
      <c r="W20" s="900"/>
      <c r="X20" s="900"/>
      <c r="Y20" s="900"/>
      <c r="Z20" s="900"/>
      <c r="AA20" s="900"/>
      <c r="AB20" s="900"/>
      <c r="AC20" s="900"/>
      <c r="AD20" s="900"/>
      <c r="AE20" s="900"/>
      <c r="AF20" s="900"/>
      <c r="AG20" s="900"/>
      <c r="AH20" s="900"/>
      <c r="AI20" s="901"/>
    </row>
    <row r="21" spans="2:35" s="106" customFormat="1" ht="6" customHeight="1" thickBot="1">
      <c r="B21" s="584"/>
      <c r="C21" s="584"/>
      <c r="D21" s="584"/>
      <c r="E21" s="584"/>
      <c r="F21" s="584"/>
      <c r="G21" s="584"/>
      <c r="H21" s="584"/>
      <c r="I21" s="584"/>
      <c r="J21" s="584"/>
      <c r="K21" s="584"/>
      <c r="L21" s="584"/>
      <c r="M21" s="584"/>
      <c r="N21" s="584"/>
      <c r="O21" s="584"/>
      <c r="P21" s="584"/>
      <c r="Q21" s="584"/>
      <c r="R21" s="584"/>
      <c r="S21" s="584"/>
      <c r="T21" s="584"/>
      <c r="U21" s="584"/>
      <c r="V21" s="584"/>
      <c r="W21" s="584"/>
      <c r="X21" s="584"/>
      <c r="Y21" s="584"/>
      <c r="Z21" s="584"/>
      <c r="AA21" s="584"/>
      <c r="AB21" s="584"/>
      <c r="AC21" s="584"/>
      <c r="AD21" s="584"/>
      <c r="AE21" s="584"/>
      <c r="AF21" s="584"/>
      <c r="AG21" s="584"/>
      <c r="AH21" s="584"/>
      <c r="AI21" s="584"/>
    </row>
    <row r="22" spans="2:35" s="3" customFormat="1" ht="24" customHeight="1">
      <c r="B22" s="779" t="s">
        <v>347</v>
      </c>
      <c r="C22" s="780"/>
      <c r="D22" s="780"/>
      <c r="E22" s="780"/>
      <c r="F22" s="780"/>
      <c r="G22" s="780"/>
      <c r="H22" s="780"/>
      <c r="I22" s="780"/>
      <c r="J22" s="780"/>
      <c r="K22" s="780"/>
      <c r="L22" s="780"/>
      <c r="M22" s="780"/>
      <c r="N22" s="780"/>
      <c r="O22" s="780"/>
      <c r="P22" s="780"/>
      <c r="Q22" s="780"/>
      <c r="R22" s="780"/>
      <c r="S22" s="780"/>
      <c r="T22" s="780"/>
      <c r="U22" s="780"/>
      <c r="V22" s="780"/>
      <c r="W22" s="780"/>
      <c r="X22" s="780"/>
      <c r="Y22" s="780"/>
      <c r="Z22" s="780"/>
      <c r="AA22" s="780"/>
      <c r="AB22" s="780"/>
      <c r="AC22" s="780"/>
      <c r="AD22" s="780"/>
      <c r="AE22" s="780"/>
      <c r="AF22" s="780"/>
      <c r="AG22" s="780"/>
      <c r="AH22" s="780"/>
      <c r="AI22" s="879"/>
    </row>
    <row r="23" spans="2:35" s="3" customFormat="1" ht="17.25" customHeight="1">
      <c r="B23" s="785" t="s">
        <v>357</v>
      </c>
      <c r="C23" s="786"/>
      <c r="D23" s="786"/>
      <c r="E23" s="786"/>
      <c r="F23" s="786"/>
      <c r="G23" s="786"/>
      <c r="H23" s="786"/>
      <c r="I23" s="786"/>
      <c r="J23" s="786"/>
      <c r="K23" s="786"/>
      <c r="L23" s="786"/>
      <c r="M23" s="786"/>
      <c r="N23" s="786"/>
      <c r="O23" s="786"/>
      <c r="P23" s="786"/>
      <c r="Q23" s="786"/>
      <c r="R23" s="786"/>
      <c r="S23" s="786"/>
      <c r="T23" s="786"/>
      <c r="U23" s="786"/>
      <c r="V23" s="786" t="s">
        <v>359</v>
      </c>
      <c r="W23" s="786"/>
      <c r="X23" s="786"/>
      <c r="Y23" s="786"/>
      <c r="Z23" s="786"/>
      <c r="AA23" s="786"/>
      <c r="AB23" s="786"/>
      <c r="AC23" s="786"/>
      <c r="AD23" s="786"/>
      <c r="AE23" s="786"/>
      <c r="AF23" s="786"/>
      <c r="AG23" s="786"/>
      <c r="AH23" s="786"/>
      <c r="AI23" s="880"/>
    </row>
    <row r="24" spans="2:35" s="3" customFormat="1" ht="25.5" customHeight="1">
      <c r="B24" s="902" t="s">
        <v>358</v>
      </c>
      <c r="C24" s="903"/>
      <c r="D24" s="903"/>
      <c r="E24" s="903"/>
      <c r="F24" s="903"/>
      <c r="G24" s="903"/>
      <c r="H24" s="903"/>
      <c r="I24" s="903"/>
      <c r="J24" s="903"/>
      <c r="K24" s="903"/>
      <c r="L24" s="903"/>
      <c r="M24" s="903"/>
      <c r="N24" s="903"/>
      <c r="O24" s="903"/>
      <c r="P24" s="903"/>
      <c r="Q24" s="903"/>
      <c r="R24" s="903"/>
      <c r="S24" s="903"/>
      <c r="T24" s="903"/>
      <c r="U24" s="903"/>
      <c r="V24" s="903"/>
      <c r="W24" s="903"/>
      <c r="X24" s="903"/>
      <c r="Y24" s="903"/>
      <c r="Z24" s="903"/>
      <c r="AA24" s="903"/>
      <c r="AB24" s="903"/>
      <c r="AC24" s="903"/>
      <c r="AD24" s="903"/>
      <c r="AE24" s="903"/>
      <c r="AF24" s="903"/>
      <c r="AG24" s="903"/>
      <c r="AH24" s="903"/>
      <c r="AI24" s="904"/>
    </row>
    <row r="25" spans="2:35" s="3" customFormat="1" ht="25.5" customHeight="1">
      <c r="B25" s="896"/>
      <c r="C25" s="897"/>
      <c r="D25" s="897"/>
      <c r="E25" s="897"/>
      <c r="F25" s="897"/>
      <c r="G25" s="897"/>
      <c r="H25" s="897"/>
      <c r="I25" s="897"/>
      <c r="J25" s="897"/>
      <c r="K25" s="897"/>
      <c r="L25" s="897"/>
      <c r="M25" s="897"/>
      <c r="N25" s="897"/>
      <c r="O25" s="897"/>
      <c r="P25" s="897"/>
      <c r="Q25" s="897"/>
      <c r="R25" s="897"/>
      <c r="S25" s="897"/>
      <c r="T25" s="897"/>
      <c r="U25" s="897"/>
      <c r="V25" s="897"/>
      <c r="W25" s="897"/>
      <c r="X25" s="897"/>
      <c r="Y25" s="897"/>
      <c r="Z25" s="897"/>
      <c r="AA25" s="897"/>
      <c r="AB25" s="897"/>
      <c r="AC25" s="897"/>
      <c r="AD25" s="897"/>
      <c r="AE25" s="897"/>
      <c r="AF25" s="897"/>
      <c r="AG25" s="897"/>
      <c r="AH25" s="897"/>
      <c r="AI25" s="898"/>
    </row>
    <row r="26" spans="2:35" s="3" customFormat="1" ht="25.5" customHeight="1">
      <c r="B26" s="896"/>
      <c r="C26" s="897"/>
      <c r="D26" s="897"/>
      <c r="E26" s="897"/>
      <c r="F26" s="897"/>
      <c r="G26" s="897"/>
      <c r="H26" s="897"/>
      <c r="I26" s="897"/>
      <c r="J26" s="897"/>
      <c r="K26" s="897"/>
      <c r="L26" s="897"/>
      <c r="M26" s="897"/>
      <c r="N26" s="897"/>
      <c r="O26" s="897"/>
      <c r="P26" s="897"/>
      <c r="Q26" s="897"/>
      <c r="R26" s="897"/>
      <c r="S26" s="897"/>
      <c r="T26" s="897"/>
      <c r="U26" s="897"/>
      <c r="V26" s="897"/>
      <c r="W26" s="897"/>
      <c r="X26" s="897"/>
      <c r="Y26" s="897"/>
      <c r="Z26" s="897"/>
      <c r="AA26" s="897"/>
      <c r="AB26" s="897"/>
      <c r="AC26" s="897"/>
      <c r="AD26" s="897"/>
      <c r="AE26" s="897"/>
      <c r="AF26" s="897"/>
      <c r="AG26" s="897"/>
      <c r="AH26" s="897"/>
      <c r="AI26" s="898"/>
    </row>
    <row r="27" spans="2:35" s="3" customFormat="1" ht="25.5" customHeight="1" thickBot="1">
      <c r="B27" s="899"/>
      <c r="C27" s="900"/>
      <c r="D27" s="900"/>
      <c r="E27" s="900"/>
      <c r="F27" s="900"/>
      <c r="G27" s="900"/>
      <c r="H27" s="900"/>
      <c r="I27" s="900"/>
      <c r="J27" s="900"/>
      <c r="K27" s="900"/>
      <c r="L27" s="900"/>
      <c r="M27" s="900"/>
      <c r="N27" s="900"/>
      <c r="O27" s="900"/>
      <c r="P27" s="900"/>
      <c r="Q27" s="900"/>
      <c r="R27" s="900"/>
      <c r="S27" s="900"/>
      <c r="T27" s="900"/>
      <c r="U27" s="900"/>
      <c r="V27" s="900"/>
      <c r="W27" s="900"/>
      <c r="X27" s="900"/>
      <c r="Y27" s="900"/>
      <c r="Z27" s="900"/>
      <c r="AA27" s="900"/>
      <c r="AB27" s="900"/>
      <c r="AC27" s="900"/>
      <c r="AD27" s="900"/>
      <c r="AE27" s="900"/>
      <c r="AF27" s="900"/>
      <c r="AG27" s="900"/>
      <c r="AH27" s="900"/>
      <c r="AI27" s="901"/>
    </row>
    <row r="28" spans="2:35" s="3" customFormat="1" ht="6" customHeight="1" thickBot="1">
      <c r="B28" s="575"/>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row>
    <row r="29" spans="2:35" s="3" customFormat="1" ht="24" customHeight="1">
      <c r="B29" s="779" t="s">
        <v>348</v>
      </c>
      <c r="C29" s="780"/>
      <c r="D29" s="780"/>
      <c r="E29" s="780"/>
      <c r="F29" s="780"/>
      <c r="G29" s="780"/>
      <c r="H29" s="780"/>
      <c r="I29" s="780"/>
      <c r="J29" s="780"/>
      <c r="K29" s="780"/>
      <c r="L29" s="780"/>
      <c r="M29" s="780"/>
      <c r="N29" s="780"/>
      <c r="O29" s="780"/>
      <c r="P29" s="780"/>
      <c r="Q29" s="780"/>
      <c r="R29" s="780"/>
      <c r="S29" s="780"/>
      <c r="T29" s="780"/>
      <c r="U29" s="780"/>
      <c r="V29" s="780"/>
      <c r="W29" s="780"/>
      <c r="X29" s="780"/>
      <c r="Y29" s="780"/>
      <c r="Z29" s="780"/>
      <c r="AA29" s="780"/>
      <c r="AB29" s="780"/>
      <c r="AC29" s="780"/>
      <c r="AD29" s="780"/>
      <c r="AE29" s="780"/>
      <c r="AF29" s="780"/>
      <c r="AG29" s="780"/>
      <c r="AH29" s="780"/>
      <c r="AI29" s="879"/>
    </row>
    <row r="30" spans="2:35" s="3" customFormat="1" ht="17.25" customHeight="1">
      <c r="B30" s="785" t="s">
        <v>349</v>
      </c>
      <c r="C30" s="786"/>
      <c r="D30" s="786"/>
      <c r="E30" s="786"/>
      <c r="F30" s="786"/>
      <c r="G30" s="786"/>
      <c r="H30" s="786"/>
      <c r="I30" s="786"/>
      <c r="J30" s="786"/>
      <c r="K30" s="786"/>
      <c r="L30" s="786"/>
      <c r="M30" s="786"/>
      <c r="N30" s="786"/>
      <c r="O30" s="786"/>
      <c r="P30" s="786"/>
      <c r="Q30" s="786"/>
      <c r="R30" s="786"/>
      <c r="S30" s="786"/>
      <c r="T30" s="786"/>
      <c r="U30" s="786"/>
      <c r="V30" s="786" t="s">
        <v>350</v>
      </c>
      <c r="W30" s="786"/>
      <c r="X30" s="786"/>
      <c r="Y30" s="786"/>
      <c r="Z30" s="786"/>
      <c r="AA30" s="786"/>
      <c r="AB30" s="786"/>
      <c r="AC30" s="786"/>
      <c r="AD30" s="786"/>
      <c r="AE30" s="786"/>
      <c r="AF30" s="786"/>
      <c r="AG30" s="786"/>
      <c r="AH30" s="786"/>
      <c r="AI30" s="880"/>
    </row>
    <row r="31" spans="2:35" s="3" customFormat="1" ht="25.5" customHeight="1">
      <c r="B31" s="891"/>
      <c r="C31" s="892"/>
      <c r="D31" s="892"/>
      <c r="E31" s="892"/>
      <c r="F31" s="892"/>
      <c r="G31" s="892"/>
      <c r="H31" s="892"/>
      <c r="I31" s="892"/>
      <c r="J31" s="892"/>
      <c r="K31" s="892"/>
      <c r="L31" s="892"/>
      <c r="M31" s="892"/>
      <c r="N31" s="892"/>
      <c r="O31" s="892"/>
      <c r="P31" s="892"/>
      <c r="Q31" s="892"/>
      <c r="R31" s="892"/>
      <c r="S31" s="892"/>
      <c r="T31" s="892"/>
      <c r="U31" s="892"/>
      <c r="V31" s="893"/>
      <c r="W31" s="894"/>
      <c r="X31" s="894"/>
      <c r="Y31" s="894"/>
      <c r="Z31" s="894"/>
      <c r="AA31" s="894"/>
      <c r="AB31" s="894"/>
      <c r="AC31" s="894"/>
      <c r="AD31" s="894"/>
      <c r="AE31" s="894"/>
      <c r="AF31" s="894"/>
      <c r="AG31" s="894"/>
      <c r="AH31" s="894"/>
      <c r="AI31" s="895"/>
    </row>
    <row r="32" spans="2:35" s="3" customFormat="1" ht="25.5" customHeight="1">
      <c r="B32" s="882"/>
      <c r="C32" s="883"/>
      <c r="D32" s="883"/>
      <c r="E32" s="883"/>
      <c r="F32" s="883"/>
      <c r="G32" s="883"/>
      <c r="H32" s="883"/>
      <c r="I32" s="883"/>
      <c r="J32" s="883"/>
      <c r="K32" s="883"/>
      <c r="L32" s="883"/>
      <c r="M32" s="883"/>
      <c r="N32" s="883"/>
      <c r="O32" s="883"/>
      <c r="P32" s="883"/>
      <c r="Q32" s="883"/>
      <c r="R32" s="883"/>
      <c r="S32" s="883"/>
      <c r="T32" s="883"/>
      <c r="U32" s="883"/>
      <c r="V32" s="884"/>
      <c r="W32" s="885"/>
      <c r="X32" s="885"/>
      <c r="Y32" s="885"/>
      <c r="Z32" s="885"/>
      <c r="AA32" s="885"/>
      <c r="AB32" s="885"/>
      <c r="AC32" s="885"/>
      <c r="AD32" s="885"/>
      <c r="AE32" s="885"/>
      <c r="AF32" s="885"/>
      <c r="AG32" s="885"/>
      <c r="AH32" s="885"/>
      <c r="AI32" s="886"/>
    </row>
    <row r="33" spans="2:35" s="3" customFormat="1" ht="25.5" customHeight="1">
      <c r="B33" s="882"/>
      <c r="C33" s="883"/>
      <c r="D33" s="883"/>
      <c r="E33" s="883"/>
      <c r="F33" s="883"/>
      <c r="G33" s="883"/>
      <c r="H33" s="883"/>
      <c r="I33" s="883"/>
      <c r="J33" s="883"/>
      <c r="K33" s="883"/>
      <c r="L33" s="883"/>
      <c r="M33" s="883"/>
      <c r="N33" s="883"/>
      <c r="O33" s="883"/>
      <c r="P33" s="883"/>
      <c r="Q33" s="883"/>
      <c r="R33" s="883"/>
      <c r="S33" s="883"/>
      <c r="T33" s="883"/>
      <c r="U33" s="883"/>
      <c r="V33" s="887"/>
      <c r="W33" s="887"/>
      <c r="X33" s="887"/>
      <c r="Y33" s="887"/>
      <c r="Z33" s="887"/>
      <c r="AA33" s="887"/>
      <c r="AB33" s="887"/>
      <c r="AC33" s="887"/>
      <c r="AD33" s="887"/>
      <c r="AE33" s="887"/>
      <c r="AF33" s="887"/>
      <c r="AG33" s="887"/>
      <c r="AH33" s="887"/>
      <c r="AI33" s="888"/>
    </row>
    <row r="34" spans="2:35" s="3" customFormat="1" ht="25.5" customHeight="1" thickBot="1">
      <c r="B34" s="889"/>
      <c r="C34" s="890"/>
      <c r="D34" s="890"/>
      <c r="E34" s="890"/>
      <c r="F34" s="890"/>
      <c r="G34" s="890"/>
      <c r="H34" s="890"/>
      <c r="I34" s="890"/>
      <c r="J34" s="890"/>
      <c r="K34" s="890"/>
      <c r="L34" s="890"/>
      <c r="M34" s="890"/>
      <c r="N34" s="890"/>
      <c r="O34" s="890"/>
      <c r="P34" s="890"/>
      <c r="Q34" s="890"/>
      <c r="R34" s="890"/>
      <c r="S34" s="890"/>
      <c r="T34" s="890"/>
      <c r="U34" s="890"/>
      <c r="V34" s="774"/>
      <c r="W34" s="774"/>
      <c r="X34" s="774"/>
      <c r="Y34" s="774"/>
      <c r="Z34" s="774"/>
      <c r="AA34" s="774"/>
      <c r="AB34" s="774"/>
      <c r="AC34" s="774"/>
      <c r="AD34" s="774"/>
      <c r="AE34" s="774"/>
      <c r="AF34" s="774"/>
      <c r="AG34" s="774"/>
      <c r="AH34" s="774"/>
      <c r="AI34" s="775"/>
    </row>
    <row r="35" spans="2:35" s="3" customFormat="1" ht="13.5" customHeight="1"/>
    <row r="36" spans="2:35" s="3" customFormat="1" ht="13.5" customHeight="1"/>
    <row r="37" spans="2:35" s="3" customFormat="1" ht="13.5" customHeight="1"/>
    <row r="38" spans="2:35" s="3" customFormat="1" ht="13.5" customHeight="1"/>
    <row r="39" spans="2:35" s="3" customFormat="1" ht="13.5" customHeight="1"/>
    <row r="40" spans="2:35" s="3" customFormat="1" ht="13.5" customHeight="1"/>
    <row r="41" spans="2:35" s="3" customFormat="1" ht="13.5" customHeight="1"/>
    <row r="42" spans="2:35" s="3" customFormat="1" ht="13.5" customHeight="1"/>
    <row r="43" spans="2:35" s="3" customFormat="1" ht="13.5" customHeight="1"/>
    <row r="44" spans="2:35" s="3" customFormat="1" ht="13.5" customHeight="1"/>
    <row r="45" spans="2:35" s="3" customFormat="1" ht="13.5" customHeight="1"/>
    <row r="46" spans="2:35" s="3" customFormat="1" ht="13.5" customHeight="1"/>
    <row r="47" spans="2:35" s="3" customFormat="1" ht="13.5" customHeight="1"/>
    <row r="48" spans="2:35" s="3" customFormat="1" ht="13.5" customHeight="1"/>
    <row r="49" s="3" customFormat="1" ht="13.5" customHeight="1"/>
    <row r="50" s="3" customFormat="1" ht="13.5" customHeight="1"/>
    <row r="51" s="3" customFormat="1" ht="13.5" customHeight="1"/>
    <row r="52" s="3" customFormat="1" ht="13.5" customHeight="1"/>
    <row r="53" s="3" customFormat="1" ht="13.5" customHeight="1"/>
    <row r="54" s="3" customFormat="1" ht="13.5" customHeight="1"/>
    <row r="55" s="3" customFormat="1" ht="13.5" customHeight="1"/>
    <row r="56" s="3" customFormat="1" ht="13.5" customHeight="1"/>
    <row r="57" s="3" customFormat="1" ht="13.5" customHeight="1"/>
    <row r="58" s="3" customFormat="1" ht="13.5" customHeight="1"/>
    <row r="59" s="3" customFormat="1" ht="13.5" customHeight="1"/>
    <row r="60" s="3" customFormat="1" ht="13.5" customHeight="1"/>
    <row r="61" s="3" customFormat="1" ht="13.5" customHeight="1"/>
    <row r="62" s="3" customFormat="1" ht="13.5" customHeight="1"/>
    <row r="63" s="3" customFormat="1" ht="13.5" customHeight="1"/>
    <row r="64" s="3" customFormat="1" ht="13.5" customHeight="1"/>
    <row r="65" s="3" customFormat="1" ht="13.5" customHeight="1"/>
    <row r="66" s="3" customFormat="1" ht="13.5" customHeight="1"/>
    <row r="67" s="3" customFormat="1" ht="13.5" customHeight="1"/>
    <row r="68" s="3" customFormat="1" ht="13.5" customHeight="1"/>
    <row r="69" s="3" customFormat="1" ht="13.5" customHeight="1"/>
    <row r="70" s="3" customFormat="1" ht="13.5" customHeight="1"/>
    <row r="71" s="3" customFormat="1" ht="13.5" customHeight="1"/>
    <row r="72" ht="13.5" customHeight="1"/>
    <row r="73" ht="13.5" customHeight="1"/>
    <row r="74" ht="13.5" customHeight="1"/>
    <row r="75" ht="13.5" customHeight="1"/>
  </sheetData>
  <mergeCells count="75">
    <mergeCell ref="B1:AI1"/>
    <mergeCell ref="B2:AI2"/>
    <mergeCell ref="B3:G3"/>
    <mergeCell ref="H3:AI3"/>
    <mergeCell ref="B4:G4"/>
    <mergeCell ref="H4:T4"/>
    <mergeCell ref="U4:X5"/>
    <mergeCell ref="Y4:Z5"/>
    <mergeCell ref="AA4:AB5"/>
    <mergeCell ref="AC4:AC5"/>
    <mergeCell ref="AD4:AE5"/>
    <mergeCell ref="AF4:AF5"/>
    <mergeCell ref="AG4:AH5"/>
    <mergeCell ref="AI4:AI5"/>
    <mergeCell ref="B5:G5"/>
    <mergeCell ref="H5:T5"/>
    <mergeCell ref="B13:J13"/>
    <mergeCell ref="K13:W13"/>
    <mergeCell ref="X13:AI13"/>
    <mergeCell ref="B6:G7"/>
    <mergeCell ref="I6:K6"/>
    <mergeCell ref="M6:P6"/>
    <mergeCell ref="R6:AI6"/>
    <mergeCell ref="H7:AI7"/>
    <mergeCell ref="B8:AI8"/>
    <mergeCell ref="B9:AI9"/>
    <mergeCell ref="B11:AI11"/>
    <mergeCell ref="B12:J12"/>
    <mergeCell ref="K12:W12"/>
    <mergeCell ref="X12:AI12"/>
    <mergeCell ref="B14:J14"/>
    <mergeCell ref="K14:W14"/>
    <mergeCell ref="X14:AI14"/>
    <mergeCell ref="B15:J15"/>
    <mergeCell ref="K15:W15"/>
    <mergeCell ref="X15:AI15"/>
    <mergeCell ref="B16:J16"/>
    <mergeCell ref="K16:W16"/>
    <mergeCell ref="X16:AI16"/>
    <mergeCell ref="B17:J17"/>
    <mergeCell ref="K17:W17"/>
    <mergeCell ref="X17:AI17"/>
    <mergeCell ref="B18:J18"/>
    <mergeCell ref="K18:W18"/>
    <mergeCell ref="X18:AI18"/>
    <mergeCell ref="B19:J19"/>
    <mergeCell ref="K19:W19"/>
    <mergeCell ref="X19:AI19"/>
    <mergeCell ref="B24:U24"/>
    <mergeCell ref="V24:AI24"/>
    <mergeCell ref="B25:U25"/>
    <mergeCell ref="V25:AI25"/>
    <mergeCell ref="B20:J20"/>
    <mergeCell ref="K20:W20"/>
    <mergeCell ref="X20:AI20"/>
    <mergeCell ref="B21:AI21"/>
    <mergeCell ref="B22:AI22"/>
    <mergeCell ref="B23:U23"/>
    <mergeCell ref="V23:AI23"/>
    <mergeCell ref="B30:U30"/>
    <mergeCell ref="V30:AI30"/>
    <mergeCell ref="B31:U31"/>
    <mergeCell ref="V31:AI31"/>
    <mergeCell ref="B26:U26"/>
    <mergeCell ref="V26:AI26"/>
    <mergeCell ref="B27:U27"/>
    <mergeCell ref="V27:AI27"/>
    <mergeCell ref="B28:AI28"/>
    <mergeCell ref="B29:AI29"/>
    <mergeCell ref="B32:U32"/>
    <mergeCell ref="V32:AI32"/>
    <mergeCell ref="B33:U33"/>
    <mergeCell ref="V33:AI33"/>
    <mergeCell ref="B34:U34"/>
    <mergeCell ref="V34:AI34"/>
  </mergeCells>
  <phoneticPr fontId="3"/>
  <pageMargins left="0.59055118110236215" right="0.39370078740157483" top="0.39370078740157483" bottom="0.39370078740157483" header="0.31496062992125984" footer="0.31496062992125984"/>
  <pageSetup paperSize="9" fitToHeight="0" orientation="portrait" r:id="rId1"/>
  <headerFooter>
    <oddHeader>&amp;R様式8-①</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I73"/>
  <sheetViews>
    <sheetView view="pageLayout" topLeftCell="A31" zoomScaleNormal="100" workbookViewId="0">
      <selection activeCell="B1" sqref="B1:AI1"/>
    </sheetView>
  </sheetViews>
  <sheetFormatPr defaultRowHeight="14.25"/>
  <cols>
    <col min="1" max="1" width="3.5" style="101" customWidth="1"/>
    <col min="2" max="35" width="2.375" style="101" customWidth="1"/>
    <col min="36" max="72" width="2.625" style="101" customWidth="1"/>
    <col min="73" max="256" width="9" style="101"/>
    <col min="257" max="328" width="2.625" style="101" customWidth="1"/>
    <col min="329" max="512" width="9" style="101"/>
    <col min="513" max="584" width="2.625" style="101" customWidth="1"/>
    <col min="585" max="768" width="9" style="101"/>
    <col min="769" max="840" width="2.625" style="101" customWidth="1"/>
    <col min="841" max="1024" width="9" style="101"/>
    <col min="1025" max="1096" width="2.625" style="101" customWidth="1"/>
    <col min="1097" max="1280" width="9" style="101"/>
    <col min="1281" max="1352" width="2.625" style="101" customWidth="1"/>
    <col min="1353" max="1536" width="9" style="101"/>
    <col min="1537" max="1608" width="2.625" style="101" customWidth="1"/>
    <col min="1609" max="1792" width="9" style="101"/>
    <col min="1793" max="1864" width="2.625" style="101" customWidth="1"/>
    <col min="1865" max="2048" width="9" style="101"/>
    <col min="2049" max="2120" width="2.625" style="101" customWidth="1"/>
    <col min="2121" max="2304" width="9" style="101"/>
    <col min="2305" max="2376" width="2.625" style="101" customWidth="1"/>
    <col min="2377" max="2560" width="9" style="101"/>
    <col min="2561" max="2632" width="2.625" style="101" customWidth="1"/>
    <col min="2633" max="2816" width="9" style="101"/>
    <col min="2817" max="2888" width="2.625" style="101" customWidth="1"/>
    <col min="2889" max="3072" width="9" style="101"/>
    <col min="3073" max="3144" width="2.625" style="101" customWidth="1"/>
    <col min="3145" max="3328" width="9" style="101"/>
    <col min="3329" max="3400" width="2.625" style="101" customWidth="1"/>
    <col min="3401" max="3584" width="9" style="101"/>
    <col min="3585" max="3656" width="2.625" style="101" customWidth="1"/>
    <col min="3657" max="3840" width="9" style="101"/>
    <col min="3841" max="3912" width="2.625" style="101" customWidth="1"/>
    <col min="3913" max="4096" width="9" style="101"/>
    <col min="4097" max="4168" width="2.625" style="101" customWidth="1"/>
    <col min="4169" max="4352" width="9" style="101"/>
    <col min="4353" max="4424" width="2.625" style="101" customWidth="1"/>
    <col min="4425" max="4608" width="9" style="101"/>
    <col min="4609" max="4680" width="2.625" style="101" customWidth="1"/>
    <col min="4681" max="4864" width="9" style="101"/>
    <col min="4865" max="4936" width="2.625" style="101" customWidth="1"/>
    <col min="4937" max="5120" width="9" style="101"/>
    <col min="5121" max="5192" width="2.625" style="101" customWidth="1"/>
    <col min="5193" max="5376" width="9" style="101"/>
    <col min="5377" max="5448" width="2.625" style="101" customWidth="1"/>
    <col min="5449" max="5632" width="9" style="101"/>
    <col min="5633" max="5704" width="2.625" style="101" customWidth="1"/>
    <col min="5705" max="5888" width="9" style="101"/>
    <col min="5889" max="5960" width="2.625" style="101" customWidth="1"/>
    <col min="5961" max="6144" width="9" style="101"/>
    <col min="6145" max="6216" width="2.625" style="101" customWidth="1"/>
    <col min="6217" max="6400" width="9" style="101"/>
    <col min="6401" max="6472" width="2.625" style="101" customWidth="1"/>
    <col min="6473" max="6656" width="9" style="101"/>
    <col min="6657" max="6728" width="2.625" style="101" customWidth="1"/>
    <col min="6729" max="6912" width="9" style="101"/>
    <col min="6913" max="6984" width="2.625" style="101" customWidth="1"/>
    <col min="6985" max="7168" width="9" style="101"/>
    <col min="7169" max="7240" width="2.625" style="101" customWidth="1"/>
    <col min="7241" max="7424" width="9" style="101"/>
    <col min="7425" max="7496" width="2.625" style="101" customWidth="1"/>
    <col min="7497" max="7680" width="9" style="101"/>
    <col min="7681" max="7752" width="2.625" style="101" customWidth="1"/>
    <col min="7753" max="7936" width="9" style="101"/>
    <col min="7937" max="8008" width="2.625" style="101" customWidth="1"/>
    <col min="8009" max="8192" width="9" style="101"/>
    <col min="8193" max="8264" width="2.625" style="101" customWidth="1"/>
    <col min="8265" max="8448" width="9" style="101"/>
    <col min="8449" max="8520" width="2.625" style="101" customWidth="1"/>
    <col min="8521" max="8704" width="9" style="101"/>
    <col min="8705" max="8776" width="2.625" style="101" customWidth="1"/>
    <col min="8777" max="8960" width="9" style="101"/>
    <col min="8961" max="9032" width="2.625" style="101" customWidth="1"/>
    <col min="9033" max="9216" width="9" style="101"/>
    <col min="9217" max="9288" width="2.625" style="101" customWidth="1"/>
    <col min="9289" max="9472" width="9" style="101"/>
    <col min="9473" max="9544" width="2.625" style="101" customWidth="1"/>
    <col min="9545" max="9728" width="9" style="101"/>
    <col min="9729" max="9800" width="2.625" style="101" customWidth="1"/>
    <col min="9801" max="9984" width="9" style="101"/>
    <col min="9985" max="10056" width="2.625" style="101" customWidth="1"/>
    <col min="10057" max="10240" width="9" style="101"/>
    <col min="10241" max="10312" width="2.625" style="101" customWidth="1"/>
    <col min="10313" max="10496" width="9" style="101"/>
    <col min="10497" max="10568" width="2.625" style="101" customWidth="1"/>
    <col min="10569" max="10752" width="9" style="101"/>
    <col min="10753" max="10824" width="2.625" style="101" customWidth="1"/>
    <col min="10825" max="11008" width="9" style="101"/>
    <col min="11009" max="11080" width="2.625" style="101" customWidth="1"/>
    <col min="11081" max="11264" width="9" style="101"/>
    <col min="11265" max="11336" width="2.625" style="101" customWidth="1"/>
    <col min="11337" max="11520" width="9" style="101"/>
    <col min="11521" max="11592" width="2.625" style="101" customWidth="1"/>
    <col min="11593" max="11776" width="9" style="101"/>
    <col min="11777" max="11848" width="2.625" style="101" customWidth="1"/>
    <col min="11849" max="12032" width="9" style="101"/>
    <col min="12033" max="12104" width="2.625" style="101" customWidth="1"/>
    <col min="12105" max="12288" width="9" style="101"/>
    <col min="12289" max="12360" width="2.625" style="101" customWidth="1"/>
    <col min="12361" max="12544" width="9" style="101"/>
    <col min="12545" max="12616" width="2.625" style="101" customWidth="1"/>
    <col min="12617" max="12800" width="9" style="101"/>
    <col min="12801" max="12872" width="2.625" style="101" customWidth="1"/>
    <col min="12873" max="13056" width="9" style="101"/>
    <col min="13057" max="13128" width="2.625" style="101" customWidth="1"/>
    <col min="13129" max="13312" width="9" style="101"/>
    <col min="13313" max="13384" width="2.625" style="101" customWidth="1"/>
    <col min="13385" max="13568" width="9" style="101"/>
    <col min="13569" max="13640" width="2.625" style="101" customWidth="1"/>
    <col min="13641" max="13824" width="9" style="101"/>
    <col min="13825" max="13896" width="2.625" style="101" customWidth="1"/>
    <col min="13897" max="14080" width="9" style="101"/>
    <col min="14081" max="14152" width="2.625" style="101" customWidth="1"/>
    <col min="14153" max="14336" width="9" style="101"/>
    <col min="14337" max="14408" width="2.625" style="101" customWidth="1"/>
    <col min="14409" max="14592" width="9" style="101"/>
    <col min="14593" max="14664" width="2.625" style="101" customWidth="1"/>
    <col min="14665" max="14848" width="9" style="101"/>
    <col min="14849" max="14920" width="2.625" style="101" customWidth="1"/>
    <col min="14921" max="15104" width="9" style="101"/>
    <col min="15105" max="15176" width="2.625" style="101" customWidth="1"/>
    <col min="15177" max="15360" width="9" style="101"/>
    <col min="15361" max="15432" width="2.625" style="101" customWidth="1"/>
    <col min="15433" max="15616" width="9" style="101"/>
    <col min="15617" max="15688" width="2.625" style="101" customWidth="1"/>
    <col min="15689" max="15872" width="9" style="101"/>
    <col min="15873" max="15944" width="2.625" style="101" customWidth="1"/>
    <col min="15945" max="16128" width="9" style="101"/>
    <col min="16129" max="16200" width="2.625" style="101" customWidth="1"/>
    <col min="16201" max="16384" width="9" style="101"/>
  </cols>
  <sheetData>
    <row r="1" spans="2:35" s="114" customFormat="1" ht="25.5" customHeight="1">
      <c r="B1" s="582" t="s">
        <v>368</v>
      </c>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row>
    <row r="2" spans="2:35" s="3" customFormat="1" ht="11.25" customHeight="1" thickBot="1">
      <c r="B2" s="575"/>
      <c r="C2" s="575"/>
      <c r="D2" s="575"/>
      <c r="E2" s="575"/>
      <c r="F2" s="575"/>
      <c r="G2" s="575"/>
      <c r="H2" s="575"/>
      <c r="I2" s="575"/>
      <c r="J2" s="575"/>
      <c r="K2" s="575"/>
      <c r="L2" s="575"/>
      <c r="M2" s="575"/>
      <c r="N2" s="575"/>
      <c r="O2" s="575"/>
      <c r="P2" s="575"/>
      <c r="Q2" s="575"/>
      <c r="R2" s="575"/>
      <c r="S2" s="575"/>
      <c r="T2" s="575"/>
      <c r="U2" s="575"/>
      <c r="V2" s="575"/>
      <c r="W2" s="575"/>
      <c r="X2" s="575"/>
      <c r="Y2" s="575"/>
      <c r="Z2" s="575"/>
      <c r="AA2" s="575"/>
      <c r="AB2" s="575"/>
      <c r="AC2" s="575"/>
      <c r="AD2" s="575"/>
      <c r="AE2" s="575"/>
      <c r="AF2" s="575"/>
      <c r="AG2" s="575"/>
      <c r="AH2" s="575"/>
      <c r="AI2" s="575"/>
    </row>
    <row r="3" spans="2:35" s="3" customFormat="1" ht="26.25" customHeight="1">
      <c r="B3" s="921" t="s">
        <v>339</v>
      </c>
      <c r="C3" s="922"/>
      <c r="D3" s="922"/>
      <c r="E3" s="922"/>
      <c r="F3" s="922"/>
      <c r="G3" s="922"/>
      <c r="H3" s="923"/>
      <c r="I3" s="923"/>
      <c r="J3" s="923"/>
      <c r="K3" s="923"/>
      <c r="L3" s="923"/>
      <c r="M3" s="923"/>
      <c r="N3" s="923"/>
      <c r="O3" s="923"/>
      <c r="P3" s="923"/>
      <c r="Q3" s="923"/>
      <c r="R3" s="923"/>
      <c r="S3" s="923"/>
      <c r="T3" s="923"/>
      <c r="U3" s="923"/>
      <c r="V3" s="923"/>
      <c r="W3" s="923"/>
      <c r="X3" s="923"/>
      <c r="Y3" s="923"/>
      <c r="Z3" s="923"/>
      <c r="AA3" s="923"/>
      <c r="AB3" s="923"/>
      <c r="AC3" s="923"/>
      <c r="AD3" s="923"/>
      <c r="AE3" s="923"/>
      <c r="AF3" s="923"/>
      <c r="AG3" s="923"/>
      <c r="AH3" s="923"/>
      <c r="AI3" s="924"/>
    </row>
    <row r="4" spans="2:35" s="3" customFormat="1" ht="15.75" customHeight="1">
      <c r="B4" s="925" t="s">
        <v>351</v>
      </c>
      <c r="C4" s="926"/>
      <c r="D4" s="926"/>
      <c r="E4" s="926"/>
      <c r="F4" s="926"/>
      <c r="G4" s="926"/>
      <c r="H4" s="927"/>
      <c r="I4" s="927"/>
      <c r="J4" s="927"/>
      <c r="K4" s="927"/>
      <c r="L4" s="927"/>
      <c r="M4" s="927"/>
      <c r="N4" s="927"/>
      <c r="O4" s="927"/>
      <c r="P4" s="927"/>
      <c r="Q4" s="927"/>
      <c r="R4" s="927"/>
      <c r="S4" s="927"/>
      <c r="T4" s="927"/>
      <c r="U4" s="928" t="s">
        <v>340</v>
      </c>
      <c r="V4" s="929"/>
      <c r="W4" s="929"/>
      <c r="X4" s="930"/>
      <c r="Y4" s="791"/>
      <c r="Z4" s="830"/>
      <c r="AA4" s="934"/>
      <c r="AB4" s="830"/>
      <c r="AC4" s="852" t="s">
        <v>341</v>
      </c>
      <c r="AD4" s="832"/>
      <c r="AE4" s="832"/>
      <c r="AF4" s="852" t="s">
        <v>342</v>
      </c>
      <c r="AG4" s="832"/>
      <c r="AH4" s="832"/>
      <c r="AI4" s="935" t="s">
        <v>343</v>
      </c>
    </row>
    <row r="5" spans="2:35" s="3" customFormat="1" ht="33.75" customHeight="1">
      <c r="B5" s="936" t="s">
        <v>344</v>
      </c>
      <c r="C5" s="937"/>
      <c r="D5" s="937"/>
      <c r="E5" s="937"/>
      <c r="F5" s="937"/>
      <c r="G5" s="937"/>
      <c r="H5" s="938"/>
      <c r="I5" s="938"/>
      <c r="J5" s="938"/>
      <c r="K5" s="938"/>
      <c r="L5" s="938"/>
      <c r="M5" s="938"/>
      <c r="N5" s="938"/>
      <c r="O5" s="938"/>
      <c r="P5" s="938"/>
      <c r="Q5" s="938"/>
      <c r="R5" s="938"/>
      <c r="S5" s="938"/>
      <c r="T5" s="938"/>
      <c r="U5" s="931"/>
      <c r="V5" s="932"/>
      <c r="W5" s="932"/>
      <c r="X5" s="933"/>
      <c r="Y5" s="791"/>
      <c r="Z5" s="830"/>
      <c r="AA5" s="934"/>
      <c r="AB5" s="830"/>
      <c r="AC5" s="852"/>
      <c r="AD5" s="832"/>
      <c r="AE5" s="832"/>
      <c r="AF5" s="852"/>
      <c r="AG5" s="832"/>
      <c r="AH5" s="832"/>
      <c r="AI5" s="935"/>
    </row>
    <row r="6" spans="2:35" s="3" customFormat="1" ht="17.25" customHeight="1">
      <c r="B6" s="910" t="s">
        <v>352</v>
      </c>
      <c r="C6" s="911"/>
      <c r="D6" s="911"/>
      <c r="E6" s="911"/>
      <c r="F6" s="911"/>
      <c r="G6" s="911"/>
      <c r="H6" s="209" t="s">
        <v>247</v>
      </c>
      <c r="I6" s="914"/>
      <c r="J6" s="915"/>
      <c r="K6" s="916"/>
      <c r="L6" s="207" t="s">
        <v>248</v>
      </c>
      <c r="M6" s="914"/>
      <c r="N6" s="915"/>
      <c r="O6" s="915"/>
      <c r="P6" s="916"/>
      <c r="Q6" s="208" t="s">
        <v>249</v>
      </c>
      <c r="R6" s="917"/>
      <c r="S6" s="918"/>
      <c r="T6" s="918"/>
      <c r="U6" s="918"/>
      <c r="V6" s="918"/>
      <c r="W6" s="918"/>
      <c r="X6" s="918"/>
      <c r="Y6" s="918"/>
      <c r="Z6" s="918"/>
      <c r="AA6" s="918"/>
      <c r="AB6" s="918"/>
      <c r="AC6" s="918"/>
      <c r="AD6" s="918"/>
      <c r="AE6" s="918"/>
      <c r="AF6" s="918"/>
      <c r="AG6" s="918"/>
      <c r="AH6" s="918"/>
      <c r="AI6" s="919"/>
    </row>
    <row r="7" spans="2:35" s="3" customFormat="1" ht="25.5" customHeight="1" thickBot="1">
      <c r="B7" s="912"/>
      <c r="C7" s="913"/>
      <c r="D7" s="913"/>
      <c r="E7" s="913"/>
      <c r="F7" s="913"/>
      <c r="G7" s="913"/>
      <c r="H7" s="774"/>
      <c r="I7" s="774"/>
      <c r="J7" s="774"/>
      <c r="K7" s="774"/>
      <c r="L7" s="774"/>
      <c r="M7" s="774"/>
      <c r="N7" s="774"/>
      <c r="O7" s="774"/>
      <c r="P7" s="774"/>
      <c r="Q7" s="774"/>
      <c r="R7" s="774"/>
      <c r="S7" s="774"/>
      <c r="T7" s="774"/>
      <c r="U7" s="774"/>
      <c r="V7" s="774"/>
      <c r="W7" s="774"/>
      <c r="X7" s="774"/>
      <c r="Y7" s="774"/>
      <c r="Z7" s="774"/>
      <c r="AA7" s="774"/>
      <c r="AB7" s="774"/>
      <c r="AC7" s="774"/>
      <c r="AD7" s="774"/>
      <c r="AE7" s="774"/>
      <c r="AF7" s="774"/>
      <c r="AG7" s="774"/>
      <c r="AH7" s="774"/>
      <c r="AI7" s="775"/>
    </row>
    <row r="8" spans="2:35" s="106" customFormat="1" ht="7.5" customHeight="1">
      <c r="B8" s="584"/>
      <c r="C8" s="584"/>
      <c r="D8" s="584"/>
      <c r="E8" s="584"/>
      <c r="F8" s="584"/>
      <c r="G8" s="584"/>
      <c r="H8" s="584"/>
      <c r="I8" s="584"/>
      <c r="J8" s="584"/>
      <c r="K8" s="584"/>
      <c r="L8" s="584"/>
      <c r="M8" s="584"/>
      <c r="N8" s="584"/>
      <c r="O8" s="584"/>
      <c r="P8" s="584"/>
      <c r="Q8" s="584"/>
      <c r="R8" s="584"/>
      <c r="S8" s="584"/>
      <c r="T8" s="584"/>
      <c r="U8" s="584"/>
      <c r="V8" s="584"/>
      <c r="W8" s="584"/>
      <c r="X8" s="584"/>
      <c r="Y8" s="584"/>
      <c r="Z8" s="584"/>
      <c r="AA8" s="584"/>
      <c r="AB8" s="584"/>
      <c r="AC8" s="584"/>
      <c r="AD8" s="584"/>
      <c r="AE8" s="584"/>
      <c r="AF8" s="584"/>
      <c r="AG8" s="584"/>
      <c r="AH8" s="584"/>
      <c r="AI8" s="584"/>
    </row>
    <row r="9" spans="2:35" s="106" customFormat="1" ht="18" customHeight="1">
      <c r="B9" s="920" t="s">
        <v>345</v>
      </c>
      <c r="C9" s="920"/>
      <c r="D9" s="920"/>
      <c r="E9" s="920"/>
      <c r="F9" s="920"/>
      <c r="G9" s="920"/>
      <c r="H9" s="920"/>
      <c r="I9" s="920"/>
      <c r="J9" s="920"/>
      <c r="K9" s="920"/>
      <c r="L9" s="920"/>
      <c r="M9" s="920"/>
      <c r="N9" s="920"/>
      <c r="O9" s="920"/>
      <c r="P9" s="920"/>
      <c r="Q9" s="920"/>
      <c r="R9" s="920"/>
      <c r="S9" s="920"/>
      <c r="T9" s="920"/>
      <c r="U9" s="920"/>
      <c r="V9" s="920"/>
      <c r="W9" s="920"/>
      <c r="X9" s="920"/>
      <c r="Y9" s="920"/>
      <c r="Z9" s="920"/>
      <c r="AA9" s="920"/>
      <c r="AB9" s="920"/>
      <c r="AC9" s="920"/>
      <c r="AD9" s="920"/>
      <c r="AE9" s="920"/>
      <c r="AF9" s="920"/>
      <c r="AG9" s="920"/>
      <c r="AH9" s="920"/>
      <c r="AI9" s="920"/>
    </row>
    <row r="10" spans="2:35" s="106" customFormat="1" ht="6" customHeight="1" thickBot="1">
      <c r="B10" s="212"/>
      <c r="C10" s="212"/>
      <c r="D10" s="212"/>
      <c r="E10" s="212"/>
      <c r="F10" s="212"/>
      <c r="G10" s="212"/>
      <c r="H10" s="212"/>
      <c r="I10" s="212"/>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12"/>
      <c r="AG10" s="212"/>
      <c r="AH10" s="212"/>
      <c r="AI10" s="212"/>
    </row>
    <row r="11" spans="2:35" s="3" customFormat="1" ht="24" customHeight="1">
      <c r="B11" s="779" t="s">
        <v>346</v>
      </c>
      <c r="C11" s="780"/>
      <c r="D11" s="780"/>
      <c r="E11" s="780"/>
      <c r="F11" s="780"/>
      <c r="G11" s="780"/>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879"/>
    </row>
    <row r="12" spans="2:35" s="3" customFormat="1" ht="17.25" customHeight="1">
      <c r="B12" s="785" t="s">
        <v>353</v>
      </c>
      <c r="C12" s="786"/>
      <c r="D12" s="786"/>
      <c r="E12" s="786"/>
      <c r="F12" s="786"/>
      <c r="G12" s="786"/>
      <c r="H12" s="786"/>
      <c r="I12" s="786"/>
      <c r="J12" s="786"/>
      <c r="K12" s="786" t="s">
        <v>354</v>
      </c>
      <c r="L12" s="786"/>
      <c r="M12" s="786"/>
      <c r="N12" s="786"/>
      <c r="O12" s="786"/>
      <c r="P12" s="786"/>
      <c r="Q12" s="786"/>
      <c r="R12" s="786"/>
      <c r="S12" s="786"/>
      <c r="T12" s="786"/>
      <c r="U12" s="786"/>
      <c r="V12" s="786"/>
      <c r="W12" s="786"/>
      <c r="X12" s="786" t="s">
        <v>356</v>
      </c>
      <c r="Y12" s="786"/>
      <c r="Z12" s="786"/>
      <c r="AA12" s="786"/>
      <c r="AB12" s="786"/>
      <c r="AC12" s="786"/>
      <c r="AD12" s="786"/>
      <c r="AE12" s="786"/>
      <c r="AF12" s="786"/>
      <c r="AG12" s="786"/>
      <c r="AH12" s="786"/>
      <c r="AI12" s="880"/>
    </row>
    <row r="13" spans="2:35" s="3" customFormat="1" ht="33.75" customHeight="1">
      <c r="B13" s="902"/>
      <c r="C13" s="903"/>
      <c r="D13" s="903"/>
      <c r="E13" s="903"/>
      <c r="F13" s="903"/>
      <c r="G13" s="903"/>
      <c r="H13" s="903"/>
      <c r="I13" s="903"/>
      <c r="J13" s="903"/>
      <c r="K13" s="903" t="s">
        <v>355</v>
      </c>
      <c r="L13" s="903"/>
      <c r="M13" s="903"/>
      <c r="N13" s="903"/>
      <c r="O13" s="903"/>
      <c r="P13" s="903"/>
      <c r="Q13" s="903"/>
      <c r="R13" s="903"/>
      <c r="S13" s="903"/>
      <c r="T13" s="903"/>
      <c r="U13" s="903"/>
      <c r="V13" s="903"/>
      <c r="W13" s="903"/>
      <c r="X13" s="903"/>
      <c r="Y13" s="903"/>
      <c r="Z13" s="903"/>
      <c r="AA13" s="903"/>
      <c r="AB13" s="903"/>
      <c r="AC13" s="903"/>
      <c r="AD13" s="903"/>
      <c r="AE13" s="903"/>
      <c r="AF13" s="903"/>
      <c r="AG13" s="903"/>
      <c r="AH13" s="903"/>
      <c r="AI13" s="904"/>
    </row>
    <row r="14" spans="2:35" s="3" customFormat="1" ht="33.75" customHeight="1">
      <c r="B14" s="896"/>
      <c r="C14" s="897"/>
      <c r="D14" s="897"/>
      <c r="E14" s="897"/>
      <c r="F14" s="897"/>
      <c r="G14" s="897"/>
      <c r="H14" s="897"/>
      <c r="I14" s="897"/>
      <c r="J14" s="897"/>
      <c r="K14" s="897"/>
      <c r="L14" s="897"/>
      <c r="M14" s="897"/>
      <c r="N14" s="897"/>
      <c r="O14" s="897"/>
      <c r="P14" s="897"/>
      <c r="Q14" s="897"/>
      <c r="R14" s="897"/>
      <c r="S14" s="897"/>
      <c r="T14" s="897"/>
      <c r="U14" s="897"/>
      <c r="V14" s="897"/>
      <c r="W14" s="897"/>
      <c r="X14" s="897"/>
      <c r="Y14" s="897"/>
      <c r="Z14" s="897"/>
      <c r="AA14" s="897"/>
      <c r="AB14" s="897"/>
      <c r="AC14" s="897"/>
      <c r="AD14" s="897"/>
      <c r="AE14" s="897"/>
      <c r="AF14" s="897"/>
      <c r="AG14" s="897"/>
      <c r="AH14" s="897"/>
      <c r="AI14" s="898"/>
    </row>
    <row r="15" spans="2:35" s="3" customFormat="1" ht="33.75" customHeight="1">
      <c r="B15" s="896"/>
      <c r="C15" s="897"/>
      <c r="D15" s="897"/>
      <c r="E15" s="897"/>
      <c r="F15" s="897"/>
      <c r="G15" s="897"/>
      <c r="H15" s="897"/>
      <c r="I15" s="897"/>
      <c r="J15" s="897"/>
      <c r="K15" s="897"/>
      <c r="L15" s="897"/>
      <c r="M15" s="897"/>
      <c r="N15" s="897"/>
      <c r="O15" s="897"/>
      <c r="P15" s="897"/>
      <c r="Q15" s="897"/>
      <c r="R15" s="897"/>
      <c r="S15" s="897"/>
      <c r="T15" s="897"/>
      <c r="U15" s="897"/>
      <c r="V15" s="897"/>
      <c r="W15" s="897"/>
      <c r="X15" s="897"/>
      <c r="Y15" s="897"/>
      <c r="Z15" s="897"/>
      <c r="AA15" s="897"/>
      <c r="AB15" s="897"/>
      <c r="AC15" s="897"/>
      <c r="AD15" s="897"/>
      <c r="AE15" s="897"/>
      <c r="AF15" s="897"/>
      <c r="AG15" s="897"/>
      <c r="AH15" s="897"/>
      <c r="AI15" s="898"/>
    </row>
    <row r="16" spans="2:35" s="3" customFormat="1" ht="33.75" customHeight="1">
      <c r="B16" s="896"/>
      <c r="C16" s="897"/>
      <c r="D16" s="897"/>
      <c r="E16" s="897"/>
      <c r="F16" s="897"/>
      <c r="G16" s="897"/>
      <c r="H16" s="897"/>
      <c r="I16" s="897"/>
      <c r="J16" s="897"/>
      <c r="K16" s="897"/>
      <c r="L16" s="897"/>
      <c r="M16" s="897"/>
      <c r="N16" s="897"/>
      <c r="O16" s="897"/>
      <c r="P16" s="897"/>
      <c r="Q16" s="897"/>
      <c r="R16" s="897"/>
      <c r="S16" s="897"/>
      <c r="T16" s="897"/>
      <c r="U16" s="897"/>
      <c r="V16" s="897"/>
      <c r="W16" s="897"/>
      <c r="X16" s="897"/>
      <c r="Y16" s="897"/>
      <c r="Z16" s="897"/>
      <c r="AA16" s="897"/>
      <c r="AB16" s="897"/>
      <c r="AC16" s="897"/>
      <c r="AD16" s="897"/>
      <c r="AE16" s="897"/>
      <c r="AF16" s="897"/>
      <c r="AG16" s="897"/>
      <c r="AH16" s="897"/>
      <c r="AI16" s="898"/>
    </row>
    <row r="17" spans="2:35" s="3" customFormat="1" ht="33.75" customHeight="1">
      <c r="B17" s="896"/>
      <c r="C17" s="897"/>
      <c r="D17" s="897"/>
      <c r="E17" s="897"/>
      <c r="F17" s="897"/>
      <c r="G17" s="897"/>
      <c r="H17" s="897"/>
      <c r="I17" s="897"/>
      <c r="J17" s="897"/>
      <c r="K17" s="897"/>
      <c r="L17" s="897"/>
      <c r="M17" s="897"/>
      <c r="N17" s="897"/>
      <c r="O17" s="897"/>
      <c r="P17" s="897"/>
      <c r="Q17" s="897"/>
      <c r="R17" s="897"/>
      <c r="S17" s="897"/>
      <c r="T17" s="897"/>
      <c r="U17" s="897"/>
      <c r="V17" s="897"/>
      <c r="W17" s="897"/>
      <c r="X17" s="897"/>
      <c r="Y17" s="897"/>
      <c r="Z17" s="897"/>
      <c r="AA17" s="897"/>
      <c r="AB17" s="897"/>
      <c r="AC17" s="897"/>
      <c r="AD17" s="897"/>
      <c r="AE17" s="897"/>
      <c r="AF17" s="897"/>
      <c r="AG17" s="897"/>
      <c r="AH17" s="897"/>
      <c r="AI17" s="898"/>
    </row>
    <row r="18" spans="2:35" s="3" customFormat="1" ht="33.75" customHeight="1">
      <c r="B18" s="905"/>
      <c r="C18" s="906"/>
      <c r="D18" s="906"/>
      <c r="E18" s="906"/>
      <c r="F18" s="906"/>
      <c r="G18" s="906"/>
      <c r="H18" s="906"/>
      <c r="I18" s="906"/>
      <c r="J18" s="907"/>
      <c r="K18" s="908"/>
      <c r="L18" s="906"/>
      <c r="M18" s="906"/>
      <c r="N18" s="906"/>
      <c r="O18" s="906"/>
      <c r="P18" s="906"/>
      <c r="Q18" s="906"/>
      <c r="R18" s="906"/>
      <c r="S18" s="906"/>
      <c r="T18" s="906"/>
      <c r="U18" s="906"/>
      <c r="V18" s="906"/>
      <c r="W18" s="907"/>
      <c r="X18" s="908"/>
      <c r="Y18" s="906"/>
      <c r="Z18" s="906"/>
      <c r="AA18" s="906"/>
      <c r="AB18" s="906"/>
      <c r="AC18" s="906"/>
      <c r="AD18" s="906"/>
      <c r="AE18" s="906"/>
      <c r="AF18" s="906"/>
      <c r="AG18" s="906"/>
      <c r="AH18" s="906"/>
      <c r="AI18" s="909"/>
    </row>
    <row r="19" spans="2:35" s="3" customFormat="1" ht="33.75" customHeight="1">
      <c r="B19" s="896"/>
      <c r="C19" s="897"/>
      <c r="D19" s="897"/>
      <c r="E19" s="897"/>
      <c r="F19" s="897"/>
      <c r="G19" s="897"/>
      <c r="H19" s="897"/>
      <c r="I19" s="897"/>
      <c r="J19" s="897"/>
      <c r="K19" s="897"/>
      <c r="L19" s="897"/>
      <c r="M19" s="897"/>
      <c r="N19" s="897"/>
      <c r="O19" s="897"/>
      <c r="P19" s="897"/>
      <c r="Q19" s="897"/>
      <c r="R19" s="897"/>
      <c r="S19" s="897"/>
      <c r="T19" s="897"/>
      <c r="U19" s="897"/>
      <c r="V19" s="897"/>
      <c r="W19" s="897"/>
      <c r="X19" s="897"/>
      <c r="Y19" s="897"/>
      <c r="Z19" s="897"/>
      <c r="AA19" s="897"/>
      <c r="AB19" s="897"/>
      <c r="AC19" s="897"/>
      <c r="AD19" s="897"/>
      <c r="AE19" s="897"/>
      <c r="AF19" s="897"/>
      <c r="AG19" s="897"/>
      <c r="AH19" s="897"/>
      <c r="AI19" s="898"/>
    </row>
    <row r="20" spans="2:35" s="3" customFormat="1" ht="33.75" customHeight="1" thickBot="1">
      <c r="B20" s="899"/>
      <c r="C20" s="900"/>
      <c r="D20" s="900"/>
      <c r="E20" s="900"/>
      <c r="F20" s="900"/>
      <c r="G20" s="900"/>
      <c r="H20" s="900"/>
      <c r="I20" s="900"/>
      <c r="J20" s="900"/>
      <c r="K20" s="900"/>
      <c r="L20" s="900"/>
      <c r="M20" s="900"/>
      <c r="N20" s="900"/>
      <c r="O20" s="900"/>
      <c r="P20" s="900"/>
      <c r="Q20" s="900"/>
      <c r="R20" s="900"/>
      <c r="S20" s="900"/>
      <c r="T20" s="900"/>
      <c r="U20" s="900"/>
      <c r="V20" s="900"/>
      <c r="W20" s="900"/>
      <c r="X20" s="900"/>
      <c r="Y20" s="900"/>
      <c r="Z20" s="900"/>
      <c r="AA20" s="900"/>
      <c r="AB20" s="900"/>
      <c r="AC20" s="900"/>
      <c r="AD20" s="900"/>
      <c r="AE20" s="900"/>
      <c r="AF20" s="900"/>
      <c r="AG20" s="900"/>
      <c r="AH20" s="900"/>
      <c r="AI20" s="901"/>
    </row>
    <row r="21" spans="2:35" s="106" customFormat="1" ht="6" customHeight="1" thickBot="1">
      <c r="B21" s="584"/>
      <c r="C21" s="584"/>
      <c r="D21" s="584"/>
      <c r="E21" s="584"/>
      <c r="F21" s="584"/>
      <c r="G21" s="584"/>
      <c r="H21" s="584"/>
      <c r="I21" s="584"/>
      <c r="J21" s="584"/>
      <c r="K21" s="584"/>
      <c r="L21" s="584"/>
      <c r="M21" s="584"/>
      <c r="N21" s="584"/>
      <c r="O21" s="584"/>
      <c r="P21" s="584"/>
      <c r="Q21" s="584"/>
      <c r="R21" s="584"/>
      <c r="S21" s="584"/>
      <c r="T21" s="584"/>
      <c r="U21" s="584"/>
      <c r="V21" s="584"/>
      <c r="W21" s="584"/>
      <c r="X21" s="584"/>
      <c r="Y21" s="584"/>
      <c r="Z21" s="584"/>
      <c r="AA21" s="584"/>
      <c r="AB21" s="584"/>
      <c r="AC21" s="584"/>
      <c r="AD21" s="584"/>
      <c r="AE21" s="584"/>
      <c r="AF21" s="584"/>
      <c r="AG21" s="584"/>
      <c r="AH21" s="584"/>
      <c r="AI21" s="584"/>
    </row>
    <row r="22" spans="2:35" s="3" customFormat="1" ht="24" customHeight="1">
      <c r="B22" s="779" t="s">
        <v>347</v>
      </c>
      <c r="C22" s="780"/>
      <c r="D22" s="780"/>
      <c r="E22" s="780"/>
      <c r="F22" s="780"/>
      <c r="G22" s="780"/>
      <c r="H22" s="780"/>
      <c r="I22" s="780"/>
      <c r="J22" s="780"/>
      <c r="K22" s="780"/>
      <c r="L22" s="780"/>
      <c r="M22" s="780"/>
      <c r="N22" s="780"/>
      <c r="O22" s="780"/>
      <c r="P22" s="780"/>
      <c r="Q22" s="780"/>
      <c r="R22" s="780"/>
      <c r="S22" s="780"/>
      <c r="T22" s="780"/>
      <c r="U22" s="780"/>
      <c r="V22" s="780"/>
      <c r="W22" s="780"/>
      <c r="X22" s="780"/>
      <c r="Y22" s="780"/>
      <c r="Z22" s="780"/>
      <c r="AA22" s="780"/>
      <c r="AB22" s="780"/>
      <c r="AC22" s="780"/>
      <c r="AD22" s="780"/>
      <c r="AE22" s="780"/>
      <c r="AF22" s="780"/>
      <c r="AG22" s="780"/>
      <c r="AH22" s="780"/>
      <c r="AI22" s="879"/>
    </row>
    <row r="23" spans="2:35" s="3" customFormat="1" ht="17.25" customHeight="1">
      <c r="B23" s="785" t="s">
        <v>357</v>
      </c>
      <c r="C23" s="786"/>
      <c r="D23" s="786"/>
      <c r="E23" s="786"/>
      <c r="F23" s="786"/>
      <c r="G23" s="786"/>
      <c r="H23" s="786"/>
      <c r="I23" s="786"/>
      <c r="J23" s="786"/>
      <c r="K23" s="786"/>
      <c r="L23" s="786"/>
      <c r="M23" s="786"/>
      <c r="N23" s="786"/>
      <c r="O23" s="786"/>
      <c r="P23" s="786"/>
      <c r="Q23" s="786"/>
      <c r="R23" s="786"/>
      <c r="S23" s="786"/>
      <c r="T23" s="786"/>
      <c r="U23" s="786"/>
      <c r="V23" s="786" t="s">
        <v>359</v>
      </c>
      <c r="W23" s="786"/>
      <c r="X23" s="786"/>
      <c r="Y23" s="786"/>
      <c r="Z23" s="786"/>
      <c r="AA23" s="786"/>
      <c r="AB23" s="786"/>
      <c r="AC23" s="786"/>
      <c r="AD23" s="786"/>
      <c r="AE23" s="786"/>
      <c r="AF23" s="786"/>
      <c r="AG23" s="786"/>
      <c r="AH23" s="786"/>
      <c r="AI23" s="880"/>
    </row>
    <row r="24" spans="2:35" s="3" customFormat="1" ht="25.5" customHeight="1">
      <c r="B24" s="902" t="s">
        <v>358</v>
      </c>
      <c r="C24" s="903"/>
      <c r="D24" s="903"/>
      <c r="E24" s="903"/>
      <c r="F24" s="903"/>
      <c r="G24" s="903"/>
      <c r="H24" s="903"/>
      <c r="I24" s="903"/>
      <c r="J24" s="903"/>
      <c r="K24" s="903"/>
      <c r="L24" s="903"/>
      <c r="M24" s="903"/>
      <c r="N24" s="903"/>
      <c r="O24" s="903"/>
      <c r="P24" s="903"/>
      <c r="Q24" s="903"/>
      <c r="R24" s="903"/>
      <c r="S24" s="903"/>
      <c r="T24" s="903"/>
      <c r="U24" s="903"/>
      <c r="V24" s="903"/>
      <c r="W24" s="903"/>
      <c r="X24" s="903"/>
      <c r="Y24" s="903"/>
      <c r="Z24" s="903"/>
      <c r="AA24" s="903"/>
      <c r="AB24" s="903"/>
      <c r="AC24" s="903"/>
      <c r="AD24" s="903"/>
      <c r="AE24" s="903"/>
      <c r="AF24" s="903"/>
      <c r="AG24" s="903"/>
      <c r="AH24" s="903"/>
      <c r="AI24" s="904"/>
    </row>
    <row r="25" spans="2:35" s="3" customFormat="1" ht="25.5" customHeight="1">
      <c r="B25" s="896"/>
      <c r="C25" s="897"/>
      <c r="D25" s="897"/>
      <c r="E25" s="897"/>
      <c r="F25" s="897"/>
      <c r="G25" s="897"/>
      <c r="H25" s="897"/>
      <c r="I25" s="897"/>
      <c r="J25" s="897"/>
      <c r="K25" s="897"/>
      <c r="L25" s="897"/>
      <c r="M25" s="897"/>
      <c r="N25" s="897"/>
      <c r="O25" s="897"/>
      <c r="P25" s="897"/>
      <c r="Q25" s="897"/>
      <c r="R25" s="897"/>
      <c r="S25" s="897"/>
      <c r="T25" s="897"/>
      <c r="U25" s="897"/>
      <c r="V25" s="897"/>
      <c r="W25" s="897"/>
      <c r="X25" s="897"/>
      <c r="Y25" s="897"/>
      <c r="Z25" s="897"/>
      <c r="AA25" s="897"/>
      <c r="AB25" s="897"/>
      <c r="AC25" s="897"/>
      <c r="AD25" s="897"/>
      <c r="AE25" s="897"/>
      <c r="AF25" s="897"/>
      <c r="AG25" s="897"/>
      <c r="AH25" s="897"/>
      <c r="AI25" s="898"/>
    </row>
    <row r="26" spans="2:35" s="3" customFormat="1" ht="25.5" customHeight="1">
      <c r="B26" s="896"/>
      <c r="C26" s="897"/>
      <c r="D26" s="897"/>
      <c r="E26" s="897"/>
      <c r="F26" s="897"/>
      <c r="G26" s="897"/>
      <c r="H26" s="897"/>
      <c r="I26" s="897"/>
      <c r="J26" s="897"/>
      <c r="K26" s="897"/>
      <c r="L26" s="897"/>
      <c r="M26" s="897"/>
      <c r="N26" s="897"/>
      <c r="O26" s="897"/>
      <c r="P26" s="897"/>
      <c r="Q26" s="897"/>
      <c r="R26" s="897"/>
      <c r="S26" s="897"/>
      <c r="T26" s="897"/>
      <c r="U26" s="897"/>
      <c r="V26" s="897"/>
      <c r="W26" s="897"/>
      <c r="X26" s="897"/>
      <c r="Y26" s="897"/>
      <c r="Z26" s="897"/>
      <c r="AA26" s="897"/>
      <c r="AB26" s="897"/>
      <c r="AC26" s="897"/>
      <c r="AD26" s="897"/>
      <c r="AE26" s="897"/>
      <c r="AF26" s="897"/>
      <c r="AG26" s="897"/>
      <c r="AH26" s="897"/>
      <c r="AI26" s="898"/>
    </row>
    <row r="27" spans="2:35" s="3" customFormat="1" ht="25.5" customHeight="1" thickBot="1">
      <c r="B27" s="899"/>
      <c r="C27" s="900"/>
      <c r="D27" s="900"/>
      <c r="E27" s="900"/>
      <c r="F27" s="900"/>
      <c r="G27" s="900"/>
      <c r="H27" s="900"/>
      <c r="I27" s="900"/>
      <c r="J27" s="900"/>
      <c r="K27" s="900"/>
      <c r="L27" s="900"/>
      <c r="M27" s="900"/>
      <c r="N27" s="900"/>
      <c r="O27" s="900"/>
      <c r="P27" s="900"/>
      <c r="Q27" s="900"/>
      <c r="R27" s="900"/>
      <c r="S27" s="900"/>
      <c r="T27" s="900"/>
      <c r="U27" s="900"/>
      <c r="V27" s="900"/>
      <c r="W27" s="900"/>
      <c r="X27" s="900"/>
      <c r="Y27" s="900"/>
      <c r="Z27" s="900"/>
      <c r="AA27" s="900"/>
      <c r="AB27" s="900"/>
      <c r="AC27" s="900"/>
      <c r="AD27" s="900"/>
      <c r="AE27" s="900"/>
      <c r="AF27" s="900"/>
      <c r="AG27" s="900"/>
      <c r="AH27" s="900"/>
      <c r="AI27" s="901"/>
    </row>
    <row r="28" spans="2:35" s="3" customFormat="1" ht="6" customHeight="1" thickBot="1">
      <c r="B28" s="575"/>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row>
    <row r="29" spans="2:35" s="3" customFormat="1" ht="24" customHeight="1">
      <c r="B29" s="779" t="s">
        <v>348</v>
      </c>
      <c r="C29" s="780"/>
      <c r="D29" s="780"/>
      <c r="E29" s="780"/>
      <c r="F29" s="780"/>
      <c r="G29" s="780"/>
      <c r="H29" s="780"/>
      <c r="I29" s="780"/>
      <c r="J29" s="780"/>
      <c r="K29" s="780"/>
      <c r="L29" s="780"/>
      <c r="M29" s="780"/>
      <c r="N29" s="780"/>
      <c r="O29" s="780"/>
      <c r="P29" s="780"/>
      <c r="Q29" s="780"/>
      <c r="R29" s="780"/>
      <c r="S29" s="780"/>
      <c r="T29" s="780"/>
      <c r="U29" s="780"/>
      <c r="V29" s="780"/>
      <c r="W29" s="780"/>
      <c r="X29" s="780"/>
      <c r="Y29" s="780"/>
      <c r="Z29" s="780"/>
      <c r="AA29" s="780"/>
      <c r="AB29" s="780"/>
      <c r="AC29" s="780"/>
      <c r="AD29" s="780"/>
      <c r="AE29" s="780"/>
      <c r="AF29" s="780"/>
      <c r="AG29" s="780"/>
      <c r="AH29" s="780"/>
      <c r="AI29" s="879"/>
    </row>
    <row r="30" spans="2:35" s="3" customFormat="1" ht="17.25" customHeight="1">
      <c r="B30" s="785" t="s">
        <v>349</v>
      </c>
      <c r="C30" s="786"/>
      <c r="D30" s="786"/>
      <c r="E30" s="786"/>
      <c r="F30" s="786"/>
      <c r="G30" s="786"/>
      <c r="H30" s="786"/>
      <c r="I30" s="786"/>
      <c r="J30" s="786"/>
      <c r="K30" s="786"/>
      <c r="L30" s="786"/>
      <c r="M30" s="786"/>
      <c r="N30" s="786"/>
      <c r="O30" s="786"/>
      <c r="P30" s="786"/>
      <c r="Q30" s="786"/>
      <c r="R30" s="786"/>
      <c r="S30" s="786"/>
      <c r="T30" s="786"/>
      <c r="U30" s="786"/>
      <c r="V30" s="786" t="s">
        <v>350</v>
      </c>
      <c r="W30" s="786"/>
      <c r="X30" s="786"/>
      <c r="Y30" s="786"/>
      <c r="Z30" s="786"/>
      <c r="AA30" s="786"/>
      <c r="AB30" s="786"/>
      <c r="AC30" s="786"/>
      <c r="AD30" s="786"/>
      <c r="AE30" s="786"/>
      <c r="AF30" s="786"/>
      <c r="AG30" s="786"/>
      <c r="AH30" s="786"/>
      <c r="AI30" s="880"/>
    </row>
    <row r="31" spans="2:35" s="3" customFormat="1" ht="25.5" customHeight="1">
      <c r="B31" s="891"/>
      <c r="C31" s="892"/>
      <c r="D31" s="892"/>
      <c r="E31" s="892"/>
      <c r="F31" s="892"/>
      <c r="G31" s="892"/>
      <c r="H31" s="892"/>
      <c r="I31" s="892"/>
      <c r="J31" s="892"/>
      <c r="K31" s="892"/>
      <c r="L31" s="892"/>
      <c r="M31" s="892"/>
      <c r="N31" s="892"/>
      <c r="O31" s="892"/>
      <c r="P31" s="892"/>
      <c r="Q31" s="892"/>
      <c r="R31" s="892"/>
      <c r="S31" s="892"/>
      <c r="T31" s="892"/>
      <c r="U31" s="892"/>
      <c r="V31" s="893"/>
      <c r="W31" s="894"/>
      <c r="X31" s="894"/>
      <c r="Y31" s="894"/>
      <c r="Z31" s="894"/>
      <c r="AA31" s="894"/>
      <c r="AB31" s="894"/>
      <c r="AC31" s="894"/>
      <c r="AD31" s="894"/>
      <c r="AE31" s="894"/>
      <c r="AF31" s="894"/>
      <c r="AG31" s="894"/>
      <c r="AH31" s="894"/>
      <c r="AI31" s="895"/>
    </row>
    <row r="32" spans="2:35" s="3" customFormat="1" ht="25.5" customHeight="1">
      <c r="B32" s="882"/>
      <c r="C32" s="883"/>
      <c r="D32" s="883"/>
      <c r="E32" s="883"/>
      <c r="F32" s="883"/>
      <c r="G32" s="883"/>
      <c r="H32" s="883"/>
      <c r="I32" s="883"/>
      <c r="J32" s="883"/>
      <c r="K32" s="883"/>
      <c r="L32" s="883"/>
      <c r="M32" s="883"/>
      <c r="N32" s="883"/>
      <c r="O32" s="883"/>
      <c r="P32" s="883"/>
      <c r="Q32" s="883"/>
      <c r="R32" s="883"/>
      <c r="S32" s="883"/>
      <c r="T32" s="883"/>
      <c r="U32" s="883"/>
      <c r="V32" s="884"/>
      <c r="W32" s="885"/>
      <c r="X32" s="885"/>
      <c r="Y32" s="885"/>
      <c r="Z32" s="885"/>
      <c r="AA32" s="885"/>
      <c r="AB32" s="885"/>
      <c r="AC32" s="885"/>
      <c r="AD32" s="885"/>
      <c r="AE32" s="885"/>
      <c r="AF32" s="885"/>
      <c r="AG32" s="885"/>
      <c r="AH32" s="885"/>
      <c r="AI32" s="886"/>
    </row>
    <row r="33" spans="2:35" s="3" customFormat="1" ht="25.5" customHeight="1">
      <c r="B33" s="882"/>
      <c r="C33" s="883"/>
      <c r="D33" s="883"/>
      <c r="E33" s="883"/>
      <c r="F33" s="883"/>
      <c r="G33" s="883"/>
      <c r="H33" s="883"/>
      <c r="I33" s="883"/>
      <c r="J33" s="883"/>
      <c r="K33" s="883"/>
      <c r="L33" s="883"/>
      <c r="M33" s="883"/>
      <c r="N33" s="883"/>
      <c r="O33" s="883"/>
      <c r="P33" s="883"/>
      <c r="Q33" s="883"/>
      <c r="R33" s="883"/>
      <c r="S33" s="883"/>
      <c r="T33" s="883"/>
      <c r="U33" s="883"/>
      <c r="V33" s="887"/>
      <c r="W33" s="887"/>
      <c r="X33" s="887"/>
      <c r="Y33" s="887"/>
      <c r="Z33" s="887"/>
      <c r="AA33" s="887"/>
      <c r="AB33" s="887"/>
      <c r="AC33" s="887"/>
      <c r="AD33" s="887"/>
      <c r="AE33" s="887"/>
      <c r="AF33" s="887"/>
      <c r="AG33" s="887"/>
      <c r="AH33" s="887"/>
      <c r="AI33" s="888"/>
    </row>
    <row r="34" spans="2:35" s="3" customFormat="1" ht="25.5" customHeight="1" thickBot="1">
      <c r="B34" s="889"/>
      <c r="C34" s="890"/>
      <c r="D34" s="890"/>
      <c r="E34" s="890"/>
      <c r="F34" s="890"/>
      <c r="G34" s="890"/>
      <c r="H34" s="890"/>
      <c r="I34" s="890"/>
      <c r="J34" s="890"/>
      <c r="K34" s="890"/>
      <c r="L34" s="890"/>
      <c r="M34" s="890"/>
      <c r="N34" s="890"/>
      <c r="O34" s="890"/>
      <c r="P34" s="890"/>
      <c r="Q34" s="890"/>
      <c r="R34" s="890"/>
      <c r="S34" s="890"/>
      <c r="T34" s="890"/>
      <c r="U34" s="890"/>
      <c r="V34" s="774"/>
      <c r="W34" s="774"/>
      <c r="X34" s="774"/>
      <c r="Y34" s="774"/>
      <c r="Z34" s="774"/>
      <c r="AA34" s="774"/>
      <c r="AB34" s="774"/>
      <c r="AC34" s="774"/>
      <c r="AD34" s="774"/>
      <c r="AE34" s="774"/>
      <c r="AF34" s="774"/>
      <c r="AG34" s="774"/>
      <c r="AH34" s="774"/>
      <c r="AI34" s="775"/>
    </row>
    <row r="35" spans="2:35" s="3" customFormat="1" ht="13.5" customHeight="1"/>
    <row r="36" spans="2:35" s="3" customFormat="1" ht="13.5" customHeight="1"/>
    <row r="37" spans="2:35" s="3" customFormat="1" ht="13.5" customHeight="1"/>
    <row r="38" spans="2:35" s="3" customFormat="1" ht="13.5" customHeight="1"/>
    <row r="39" spans="2:35" s="3" customFormat="1" ht="13.5" customHeight="1"/>
    <row r="40" spans="2:35" s="3" customFormat="1" ht="13.5" customHeight="1"/>
    <row r="41" spans="2:35" s="3" customFormat="1" ht="13.5" customHeight="1"/>
    <row r="42" spans="2:35" s="3" customFormat="1" ht="13.5" customHeight="1"/>
    <row r="43" spans="2:35" s="3" customFormat="1" ht="13.5" customHeight="1"/>
    <row r="44" spans="2:35" s="3" customFormat="1" ht="13.5" customHeight="1"/>
    <row r="45" spans="2:35" s="3" customFormat="1" ht="13.5" customHeight="1"/>
    <row r="46" spans="2:35" s="3" customFormat="1" ht="13.5" customHeight="1"/>
    <row r="47" spans="2:35" s="3" customFormat="1" ht="13.5" customHeight="1"/>
    <row r="48" spans="2:35" s="3" customFormat="1" ht="13.5" customHeight="1"/>
    <row r="49" s="3" customFormat="1" ht="13.5" customHeight="1"/>
    <row r="50" s="3" customFormat="1" ht="13.5" customHeight="1"/>
    <row r="51" s="3" customFormat="1" ht="13.5" customHeight="1"/>
    <row r="52" s="3" customFormat="1" ht="13.5" customHeight="1"/>
    <row r="53" s="3" customFormat="1" ht="13.5" customHeight="1"/>
    <row r="54" s="3" customFormat="1" ht="13.5" customHeight="1"/>
    <row r="55" s="3" customFormat="1" ht="13.5" customHeight="1"/>
    <row r="56" s="3" customFormat="1" ht="13.5" customHeight="1"/>
    <row r="57" s="3" customFormat="1" ht="13.5" customHeight="1"/>
    <row r="58" s="3" customFormat="1" ht="13.5" customHeight="1"/>
    <row r="59" s="3" customFormat="1" ht="13.5" customHeight="1"/>
    <row r="60" s="3" customFormat="1" ht="13.5" customHeight="1"/>
    <row r="61" s="3" customFormat="1" ht="13.5" customHeight="1"/>
    <row r="62" s="3" customFormat="1" ht="13.5" customHeight="1"/>
    <row r="63" s="3" customFormat="1" ht="13.5" customHeight="1"/>
    <row r="64" s="3" customFormat="1" ht="13.5" customHeight="1"/>
    <row r="65" s="3" customFormat="1" ht="13.5" customHeight="1"/>
    <row r="66" s="3" customFormat="1" ht="13.5" customHeight="1"/>
    <row r="67" s="3" customFormat="1" ht="13.5" customHeight="1"/>
    <row r="68" s="3" customFormat="1" ht="13.5" customHeight="1"/>
    <row r="69" s="3" customFormat="1" ht="13.5" customHeight="1"/>
    <row r="70" ht="13.5" customHeight="1"/>
    <row r="71" ht="13.5" customHeight="1"/>
    <row r="72" ht="13.5" customHeight="1"/>
    <row r="73" ht="13.5" customHeight="1"/>
  </sheetData>
  <mergeCells count="75">
    <mergeCell ref="B1:AI1"/>
    <mergeCell ref="B2:AI2"/>
    <mergeCell ref="B3:G3"/>
    <mergeCell ref="H3:AI3"/>
    <mergeCell ref="B4:G4"/>
    <mergeCell ref="H4:T4"/>
    <mergeCell ref="U4:X5"/>
    <mergeCell ref="Y4:Z5"/>
    <mergeCell ref="AA4:AB5"/>
    <mergeCell ref="AC4:AC5"/>
    <mergeCell ref="AD4:AE5"/>
    <mergeCell ref="AF4:AF5"/>
    <mergeCell ref="AG4:AH5"/>
    <mergeCell ref="AI4:AI5"/>
    <mergeCell ref="B5:G5"/>
    <mergeCell ref="H5:T5"/>
    <mergeCell ref="B13:J13"/>
    <mergeCell ref="K13:W13"/>
    <mergeCell ref="X13:AI13"/>
    <mergeCell ref="B6:G7"/>
    <mergeCell ref="I6:K6"/>
    <mergeCell ref="M6:P6"/>
    <mergeCell ref="R6:AI6"/>
    <mergeCell ref="H7:AI7"/>
    <mergeCell ref="B8:AI8"/>
    <mergeCell ref="B9:AI9"/>
    <mergeCell ref="B11:AI11"/>
    <mergeCell ref="B12:J12"/>
    <mergeCell ref="K12:W12"/>
    <mergeCell ref="X12:AI12"/>
    <mergeCell ref="B14:J14"/>
    <mergeCell ref="K14:W14"/>
    <mergeCell ref="X14:AI14"/>
    <mergeCell ref="B15:J15"/>
    <mergeCell ref="K15:W15"/>
    <mergeCell ref="X15:AI15"/>
    <mergeCell ref="B16:J16"/>
    <mergeCell ref="K16:W16"/>
    <mergeCell ref="X16:AI16"/>
    <mergeCell ref="B17:J17"/>
    <mergeCell ref="K17:W17"/>
    <mergeCell ref="X17:AI17"/>
    <mergeCell ref="B23:U23"/>
    <mergeCell ref="V23:AI23"/>
    <mergeCell ref="B18:J18"/>
    <mergeCell ref="K18:W18"/>
    <mergeCell ref="X18:AI18"/>
    <mergeCell ref="B19:J19"/>
    <mergeCell ref="K19:W19"/>
    <mergeCell ref="X19:AI19"/>
    <mergeCell ref="B20:J20"/>
    <mergeCell ref="K20:W20"/>
    <mergeCell ref="X20:AI20"/>
    <mergeCell ref="B21:AI21"/>
    <mergeCell ref="B22:AI22"/>
    <mergeCell ref="B24:U24"/>
    <mergeCell ref="V24:AI24"/>
    <mergeCell ref="B25:U25"/>
    <mergeCell ref="V25:AI25"/>
    <mergeCell ref="B26:U26"/>
    <mergeCell ref="V26:AI26"/>
    <mergeCell ref="B27:U27"/>
    <mergeCell ref="V27:AI27"/>
    <mergeCell ref="B28:AI28"/>
    <mergeCell ref="B29:AI29"/>
    <mergeCell ref="B30:U30"/>
    <mergeCell ref="V30:AI30"/>
    <mergeCell ref="B34:U34"/>
    <mergeCell ref="V34:AI34"/>
    <mergeCell ref="B31:U31"/>
    <mergeCell ref="V31:AI31"/>
    <mergeCell ref="B32:U32"/>
    <mergeCell ref="V32:AI32"/>
    <mergeCell ref="B33:U33"/>
    <mergeCell ref="V33:AI33"/>
  </mergeCells>
  <phoneticPr fontId="3"/>
  <pageMargins left="0.59055118110236215" right="0.39370078740157483" top="0.39370078740157483" bottom="0.39370078740157483" header="0.31496062992125984" footer="0.31496062992125984"/>
  <pageSetup paperSize="9" fitToHeight="0" orientation="portrait" r:id="rId1"/>
  <headerFooter>
    <oddHeader>&amp;R様式8-②</oddHead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I75"/>
  <sheetViews>
    <sheetView view="pageLayout" zoomScaleNormal="100" workbookViewId="0">
      <selection activeCell="B1" sqref="B1:AI1"/>
    </sheetView>
  </sheetViews>
  <sheetFormatPr defaultRowHeight="14.25"/>
  <cols>
    <col min="1" max="1" width="3.5" style="101" customWidth="1"/>
    <col min="2" max="35" width="2.375" style="101" customWidth="1"/>
    <col min="36" max="72" width="2.625" style="101" customWidth="1"/>
    <col min="73" max="256" width="9" style="101"/>
    <col min="257" max="328" width="2.625" style="101" customWidth="1"/>
    <col min="329" max="512" width="9" style="101"/>
    <col min="513" max="584" width="2.625" style="101" customWidth="1"/>
    <col min="585" max="768" width="9" style="101"/>
    <col min="769" max="840" width="2.625" style="101" customWidth="1"/>
    <col min="841" max="1024" width="9" style="101"/>
    <col min="1025" max="1096" width="2.625" style="101" customWidth="1"/>
    <col min="1097" max="1280" width="9" style="101"/>
    <col min="1281" max="1352" width="2.625" style="101" customWidth="1"/>
    <col min="1353" max="1536" width="9" style="101"/>
    <col min="1537" max="1608" width="2.625" style="101" customWidth="1"/>
    <col min="1609" max="1792" width="9" style="101"/>
    <col min="1793" max="1864" width="2.625" style="101" customWidth="1"/>
    <col min="1865" max="2048" width="9" style="101"/>
    <col min="2049" max="2120" width="2.625" style="101" customWidth="1"/>
    <col min="2121" max="2304" width="9" style="101"/>
    <col min="2305" max="2376" width="2.625" style="101" customWidth="1"/>
    <col min="2377" max="2560" width="9" style="101"/>
    <col min="2561" max="2632" width="2.625" style="101" customWidth="1"/>
    <col min="2633" max="2816" width="9" style="101"/>
    <col min="2817" max="2888" width="2.625" style="101" customWidth="1"/>
    <col min="2889" max="3072" width="9" style="101"/>
    <col min="3073" max="3144" width="2.625" style="101" customWidth="1"/>
    <col min="3145" max="3328" width="9" style="101"/>
    <col min="3329" max="3400" width="2.625" style="101" customWidth="1"/>
    <col min="3401" max="3584" width="9" style="101"/>
    <col min="3585" max="3656" width="2.625" style="101" customWidth="1"/>
    <col min="3657" max="3840" width="9" style="101"/>
    <col min="3841" max="3912" width="2.625" style="101" customWidth="1"/>
    <col min="3913" max="4096" width="9" style="101"/>
    <col min="4097" max="4168" width="2.625" style="101" customWidth="1"/>
    <col min="4169" max="4352" width="9" style="101"/>
    <col min="4353" max="4424" width="2.625" style="101" customWidth="1"/>
    <col min="4425" max="4608" width="9" style="101"/>
    <col min="4609" max="4680" width="2.625" style="101" customWidth="1"/>
    <col min="4681" max="4864" width="9" style="101"/>
    <col min="4865" max="4936" width="2.625" style="101" customWidth="1"/>
    <col min="4937" max="5120" width="9" style="101"/>
    <col min="5121" max="5192" width="2.625" style="101" customWidth="1"/>
    <col min="5193" max="5376" width="9" style="101"/>
    <col min="5377" max="5448" width="2.625" style="101" customWidth="1"/>
    <col min="5449" max="5632" width="9" style="101"/>
    <col min="5633" max="5704" width="2.625" style="101" customWidth="1"/>
    <col min="5705" max="5888" width="9" style="101"/>
    <col min="5889" max="5960" width="2.625" style="101" customWidth="1"/>
    <col min="5961" max="6144" width="9" style="101"/>
    <col min="6145" max="6216" width="2.625" style="101" customWidth="1"/>
    <col min="6217" max="6400" width="9" style="101"/>
    <col min="6401" max="6472" width="2.625" style="101" customWidth="1"/>
    <col min="6473" max="6656" width="9" style="101"/>
    <col min="6657" max="6728" width="2.625" style="101" customWidth="1"/>
    <col min="6729" max="6912" width="9" style="101"/>
    <col min="6913" max="6984" width="2.625" style="101" customWidth="1"/>
    <col min="6985" max="7168" width="9" style="101"/>
    <col min="7169" max="7240" width="2.625" style="101" customWidth="1"/>
    <col min="7241" max="7424" width="9" style="101"/>
    <col min="7425" max="7496" width="2.625" style="101" customWidth="1"/>
    <col min="7497" max="7680" width="9" style="101"/>
    <col min="7681" max="7752" width="2.625" style="101" customWidth="1"/>
    <col min="7753" max="7936" width="9" style="101"/>
    <col min="7937" max="8008" width="2.625" style="101" customWidth="1"/>
    <col min="8009" max="8192" width="9" style="101"/>
    <col min="8193" max="8264" width="2.625" style="101" customWidth="1"/>
    <col min="8265" max="8448" width="9" style="101"/>
    <col min="8449" max="8520" width="2.625" style="101" customWidth="1"/>
    <col min="8521" max="8704" width="9" style="101"/>
    <col min="8705" max="8776" width="2.625" style="101" customWidth="1"/>
    <col min="8777" max="8960" width="9" style="101"/>
    <col min="8961" max="9032" width="2.625" style="101" customWidth="1"/>
    <col min="9033" max="9216" width="9" style="101"/>
    <col min="9217" max="9288" width="2.625" style="101" customWidth="1"/>
    <col min="9289" max="9472" width="9" style="101"/>
    <col min="9473" max="9544" width="2.625" style="101" customWidth="1"/>
    <col min="9545" max="9728" width="9" style="101"/>
    <col min="9729" max="9800" width="2.625" style="101" customWidth="1"/>
    <col min="9801" max="9984" width="9" style="101"/>
    <col min="9985" max="10056" width="2.625" style="101" customWidth="1"/>
    <col min="10057" max="10240" width="9" style="101"/>
    <col min="10241" max="10312" width="2.625" style="101" customWidth="1"/>
    <col min="10313" max="10496" width="9" style="101"/>
    <col min="10497" max="10568" width="2.625" style="101" customWidth="1"/>
    <col min="10569" max="10752" width="9" style="101"/>
    <col min="10753" max="10824" width="2.625" style="101" customWidth="1"/>
    <col min="10825" max="11008" width="9" style="101"/>
    <col min="11009" max="11080" width="2.625" style="101" customWidth="1"/>
    <col min="11081" max="11264" width="9" style="101"/>
    <col min="11265" max="11336" width="2.625" style="101" customWidth="1"/>
    <col min="11337" max="11520" width="9" style="101"/>
    <col min="11521" max="11592" width="2.625" style="101" customWidth="1"/>
    <col min="11593" max="11776" width="9" style="101"/>
    <col min="11777" max="11848" width="2.625" style="101" customWidth="1"/>
    <col min="11849" max="12032" width="9" style="101"/>
    <col min="12033" max="12104" width="2.625" style="101" customWidth="1"/>
    <col min="12105" max="12288" width="9" style="101"/>
    <col min="12289" max="12360" width="2.625" style="101" customWidth="1"/>
    <col min="12361" max="12544" width="9" style="101"/>
    <col min="12545" max="12616" width="2.625" style="101" customWidth="1"/>
    <col min="12617" max="12800" width="9" style="101"/>
    <col min="12801" max="12872" width="2.625" style="101" customWidth="1"/>
    <col min="12873" max="13056" width="9" style="101"/>
    <col min="13057" max="13128" width="2.625" style="101" customWidth="1"/>
    <col min="13129" max="13312" width="9" style="101"/>
    <col min="13313" max="13384" width="2.625" style="101" customWidth="1"/>
    <col min="13385" max="13568" width="9" style="101"/>
    <col min="13569" max="13640" width="2.625" style="101" customWidth="1"/>
    <col min="13641" max="13824" width="9" style="101"/>
    <col min="13825" max="13896" width="2.625" style="101" customWidth="1"/>
    <col min="13897" max="14080" width="9" style="101"/>
    <col min="14081" max="14152" width="2.625" style="101" customWidth="1"/>
    <col min="14153" max="14336" width="9" style="101"/>
    <col min="14337" max="14408" width="2.625" style="101" customWidth="1"/>
    <col min="14409" max="14592" width="9" style="101"/>
    <col min="14593" max="14664" width="2.625" style="101" customWidth="1"/>
    <col min="14665" max="14848" width="9" style="101"/>
    <col min="14849" max="14920" width="2.625" style="101" customWidth="1"/>
    <col min="14921" max="15104" width="9" style="101"/>
    <col min="15105" max="15176" width="2.625" style="101" customWidth="1"/>
    <col min="15177" max="15360" width="9" style="101"/>
    <col min="15361" max="15432" width="2.625" style="101" customWidth="1"/>
    <col min="15433" max="15616" width="9" style="101"/>
    <col min="15617" max="15688" width="2.625" style="101" customWidth="1"/>
    <col min="15689" max="15872" width="9" style="101"/>
    <col min="15873" max="15944" width="2.625" style="101" customWidth="1"/>
    <col min="15945" max="16128" width="9" style="101"/>
    <col min="16129" max="16200" width="2.625" style="101" customWidth="1"/>
    <col min="16201" max="16384" width="9" style="101"/>
  </cols>
  <sheetData>
    <row r="1" spans="2:35" s="114" customFormat="1" ht="25.5" customHeight="1">
      <c r="B1" s="582" t="s">
        <v>367</v>
      </c>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row>
    <row r="2" spans="2:35" s="3" customFormat="1" ht="11.25" customHeight="1" thickBot="1">
      <c r="B2" s="575"/>
      <c r="C2" s="575"/>
      <c r="D2" s="575"/>
      <c r="E2" s="575"/>
      <c r="F2" s="575"/>
      <c r="G2" s="575"/>
      <c r="H2" s="575"/>
      <c r="I2" s="575"/>
      <c r="J2" s="575"/>
      <c r="K2" s="575"/>
      <c r="L2" s="575"/>
      <c r="M2" s="575"/>
      <c r="N2" s="575"/>
      <c r="O2" s="575"/>
      <c r="P2" s="575"/>
      <c r="Q2" s="575"/>
      <c r="R2" s="575"/>
      <c r="S2" s="575"/>
      <c r="T2" s="575"/>
      <c r="U2" s="575"/>
      <c r="V2" s="575"/>
      <c r="W2" s="575"/>
      <c r="X2" s="575"/>
      <c r="Y2" s="575"/>
      <c r="Z2" s="575"/>
      <c r="AA2" s="575"/>
      <c r="AB2" s="575"/>
      <c r="AC2" s="575"/>
      <c r="AD2" s="575"/>
      <c r="AE2" s="575"/>
      <c r="AF2" s="575"/>
      <c r="AG2" s="575"/>
      <c r="AH2" s="575"/>
      <c r="AI2" s="575"/>
    </row>
    <row r="3" spans="2:35" s="3" customFormat="1" ht="26.25" customHeight="1">
      <c r="B3" s="921" t="s">
        <v>339</v>
      </c>
      <c r="C3" s="922"/>
      <c r="D3" s="922"/>
      <c r="E3" s="922"/>
      <c r="F3" s="922"/>
      <c r="G3" s="922"/>
      <c r="H3" s="923"/>
      <c r="I3" s="923"/>
      <c r="J3" s="923"/>
      <c r="K3" s="923"/>
      <c r="L3" s="923"/>
      <c r="M3" s="923"/>
      <c r="N3" s="923"/>
      <c r="O3" s="923"/>
      <c r="P3" s="923"/>
      <c r="Q3" s="923"/>
      <c r="R3" s="923"/>
      <c r="S3" s="923"/>
      <c r="T3" s="923"/>
      <c r="U3" s="923"/>
      <c r="V3" s="923"/>
      <c r="W3" s="923"/>
      <c r="X3" s="923"/>
      <c r="Y3" s="923"/>
      <c r="Z3" s="923"/>
      <c r="AA3" s="923"/>
      <c r="AB3" s="923"/>
      <c r="AC3" s="923"/>
      <c r="AD3" s="923"/>
      <c r="AE3" s="923"/>
      <c r="AF3" s="923"/>
      <c r="AG3" s="923"/>
      <c r="AH3" s="923"/>
      <c r="AI3" s="924"/>
    </row>
    <row r="4" spans="2:35" s="3" customFormat="1" ht="15.75" customHeight="1">
      <c r="B4" s="925" t="s">
        <v>351</v>
      </c>
      <c r="C4" s="926"/>
      <c r="D4" s="926"/>
      <c r="E4" s="926"/>
      <c r="F4" s="926"/>
      <c r="G4" s="926"/>
      <c r="H4" s="927"/>
      <c r="I4" s="927"/>
      <c r="J4" s="927"/>
      <c r="K4" s="927"/>
      <c r="L4" s="927"/>
      <c r="M4" s="927"/>
      <c r="N4" s="927"/>
      <c r="O4" s="927"/>
      <c r="P4" s="927"/>
      <c r="Q4" s="927"/>
      <c r="R4" s="927"/>
      <c r="S4" s="927"/>
      <c r="T4" s="927"/>
      <c r="U4" s="928" t="s">
        <v>340</v>
      </c>
      <c r="V4" s="929"/>
      <c r="W4" s="929"/>
      <c r="X4" s="930"/>
      <c r="Y4" s="791"/>
      <c r="Z4" s="830"/>
      <c r="AA4" s="934"/>
      <c r="AB4" s="830"/>
      <c r="AC4" s="852" t="s">
        <v>341</v>
      </c>
      <c r="AD4" s="832"/>
      <c r="AE4" s="832"/>
      <c r="AF4" s="852" t="s">
        <v>342</v>
      </c>
      <c r="AG4" s="832"/>
      <c r="AH4" s="832"/>
      <c r="AI4" s="935" t="s">
        <v>343</v>
      </c>
    </row>
    <row r="5" spans="2:35" s="3" customFormat="1" ht="33.75" customHeight="1">
      <c r="B5" s="936" t="s">
        <v>344</v>
      </c>
      <c r="C5" s="937"/>
      <c r="D5" s="937"/>
      <c r="E5" s="937"/>
      <c r="F5" s="937"/>
      <c r="G5" s="937"/>
      <c r="H5" s="938"/>
      <c r="I5" s="938"/>
      <c r="J5" s="938"/>
      <c r="K5" s="938"/>
      <c r="L5" s="938"/>
      <c r="M5" s="938"/>
      <c r="N5" s="938"/>
      <c r="O5" s="938"/>
      <c r="P5" s="938"/>
      <c r="Q5" s="938"/>
      <c r="R5" s="938"/>
      <c r="S5" s="938"/>
      <c r="T5" s="938"/>
      <c r="U5" s="931"/>
      <c r="V5" s="932"/>
      <c r="W5" s="932"/>
      <c r="X5" s="933"/>
      <c r="Y5" s="791"/>
      <c r="Z5" s="830"/>
      <c r="AA5" s="934"/>
      <c r="AB5" s="830"/>
      <c r="AC5" s="852"/>
      <c r="AD5" s="832"/>
      <c r="AE5" s="832"/>
      <c r="AF5" s="852"/>
      <c r="AG5" s="832"/>
      <c r="AH5" s="832"/>
      <c r="AI5" s="935"/>
    </row>
    <row r="6" spans="2:35" s="3" customFormat="1" ht="17.25" customHeight="1">
      <c r="B6" s="910" t="s">
        <v>352</v>
      </c>
      <c r="C6" s="911"/>
      <c r="D6" s="911"/>
      <c r="E6" s="911"/>
      <c r="F6" s="911"/>
      <c r="G6" s="911"/>
      <c r="H6" s="209" t="s">
        <v>247</v>
      </c>
      <c r="I6" s="914"/>
      <c r="J6" s="915"/>
      <c r="K6" s="916"/>
      <c r="L6" s="207" t="s">
        <v>248</v>
      </c>
      <c r="M6" s="914"/>
      <c r="N6" s="915"/>
      <c r="O6" s="915"/>
      <c r="P6" s="916"/>
      <c r="Q6" s="208" t="s">
        <v>249</v>
      </c>
      <c r="R6" s="917"/>
      <c r="S6" s="918"/>
      <c r="T6" s="918"/>
      <c r="U6" s="918"/>
      <c r="V6" s="918"/>
      <c r="W6" s="918"/>
      <c r="X6" s="918"/>
      <c r="Y6" s="918"/>
      <c r="Z6" s="918"/>
      <c r="AA6" s="918"/>
      <c r="AB6" s="918"/>
      <c r="AC6" s="918"/>
      <c r="AD6" s="918"/>
      <c r="AE6" s="918"/>
      <c r="AF6" s="918"/>
      <c r="AG6" s="918"/>
      <c r="AH6" s="918"/>
      <c r="AI6" s="919"/>
    </row>
    <row r="7" spans="2:35" s="3" customFormat="1" ht="25.5" customHeight="1" thickBot="1">
      <c r="B7" s="912"/>
      <c r="C7" s="913"/>
      <c r="D7" s="913"/>
      <c r="E7" s="913"/>
      <c r="F7" s="913"/>
      <c r="G7" s="913"/>
      <c r="H7" s="774"/>
      <c r="I7" s="774"/>
      <c r="J7" s="774"/>
      <c r="K7" s="774"/>
      <c r="L7" s="774"/>
      <c r="M7" s="774"/>
      <c r="N7" s="774"/>
      <c r="O7" s="774"/>
      <c r="P7" s="774"/>
      <c r="Q7" s="774"/>
      <c r="R7" s="774"/>
      <c r="S7" s="774"/>
      <c r="T7" s="774"/>
      <c r="U7" s="774"/>
      <c r="V7" s="774"/>
      <c r="W7" s="774"/>
      <c r="X7" s="774"/>
      <c r="Y7" s="774"/>
      <c r="Z7" s="774"/>
      <c r="AA7" s="774"/>
      <c r="AB7" s="774"/>
      <c r="AC7" s="774"/>
      <c r="AD7" s="774"/>
      <c r="AE7" s="774"/>
      <c r="AF7" s="774"/>
      <c r="AG7" s="774"/>
      <c r="AH7" s="774"/>
      <c r="AI7" s="775"/>
    </row>
    <row r="8" spans="2:35" s="106" customFormat="1" ht="7.5" customHeight="1">
      <c r="B8" s="584"/>
      <c r="C8" s="584"/>
      <c r="D8" s="584"/>
      <c r="E8" s="584"/>
      <c r="F8" s="584"/>
      <c r="G8" s="584"/>
      <c r="H8" s="584"/>
      <c r="I8" s="584"/>
      <c r="J8" s="584"/>
      <c r="K8" s="584"/>
      <c r="L8" s="584"/>
      <c r="M8" s="584"/>
      <c r="N8" s="584"/>
      <c r="O8" s="584"/>
      <c r="P8" s="584"/>
      <c r="Q8" s="584"/>
      <c r="R8" s="584"/>
      <c r="S8" s="584"/>
      <c r="T8" s="584"/>
      <c r="U8" s="584"/>
      <c r="V8" s="584"/>
      <c r="W8" s="584"/>
      <c r="X8" s="584"/>
      <c r="Y8" s="584"/>
      <c r="Z8" s="584"/>
      <c r="AA8" s="584"/>
      <c r="AB8" s="584"/>
      <c r="AC8" s="584"/>
      <c r="AD8" s="584"/>
      <c r="AE8" s="584"/>
      <c r="AF8" s="584"/>
      <c r="AG8" s="584"/>
      <c r="AH8" s="584"/>
      <c r="AI8" s="584"/>
    </row>
    <row r="9" spans="2:35" s="106" customFormat="1" ht="18" customHeight="1">
      <c r="B9" s="920" t="s">
        <v>345</v>
      </c>
      <c r="C9" s="920"/>
      <c r="D9" s="920"/>
      <c r="E9" s="920"/>
      <c r="F9" s="920"/>
      <c r="G9" s="920"/>
      <c r="H9" s="920"/>
      <c r="I9" s="920"/>
      <c r="J9" s="920"/>
      <c r="K9" s="920"/>
      <c r="L9" s="920"/>
      <c r="M9" s="920"/>
      <c r="N9" s="920"/>
      <c r="O9" s="920"/>
      <c r="P9" s="920"/>
      <c r="Q9" s="920"/>
      <c r="R9" s="920"/>
      <c r="S9" s="920"/>
      <c r="T9" s="920"/>
      <c r="U9" s="920"/>
      <c r="V9" s="920"/>
      <c r="W9" s="920"/>
      <c r="X9" s="920"/>
      <c r="Y9" s="920"/>
      <c r="Z9" s="920"/>
      <c r="AA9" s="920"/>
      <c r="AB9" s="920"/>
      <c r="AC9" s="920"/>
      <c r="AD9" s="920"/>
      <c r="AE9" s="920"/>
      <c r="AF9" s="920"/>
      <c r="AG9" s="920"/>
      <c r="AH9" s="920"/>
      <c r="AI9" s="920"/>
    </row>
    <row r="10" spans="2:35" s="106" customFormat="1" ht="6" customHeight="1" thickBot="1">
      <c r="B10" s="212"/>
      <c r="C10" s="212"/>
      <c r="D10" s="212"/>
      <c r="E10" s="212"/>
      <c r="F10" s="212"/>
      <c r="G10" s="212"/>
      <c r="H10" s="212"/>
      <c r="I10" s="212"/>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12"/>
      <c r="AG10" s="212"/>
      <c r="AH10" s="212"/>
      <c r="AI10" s="212"/>
    </row>
    <row r="11" spans="2:35" s="3" customFormat="1" ht="24" customHeight="1">
      <c r="B11" s="779" t="s">
        <v>346</v>
      </c>
      <c r="C11" s="780"/>
      <c r="D11" s="780"/>
      <c r="E11" s="780"/>
      <c r="F11" s="780"/>
      <c r="G11" s="780"/>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879"/>
    </row>
    <row r="12" spans="2:35" s="3" customFormat="1" ht="17.25" customHeight="1">
      <c r="B12" s="785" t="s">
        <v>353</v>
      </c>
      <c r="C12" s="786"/>
      <c r="D12" s="786"/>
      <c r="E12" s="786"/>
      <c r="F12" s="786"/>
      <c r="G12" s="786"/>
      <c r="H12" s="786"/>
      <c r="I12" s="786"/>
      <c r="J12" s="786"/>
      <c r="K12" s="786" t="s">
        <v>354</v>
      </c>
      <c r="L12" s="786"/>
      <c r="M12" s="786"/>
      <c r="N12" s="786"/>
      <c r="O12" s="786"/>
      <c r="P12" s="786"/>
      <c r="Q12" s="786"/>
      <c r="R12" s="786"/>
      <c r="S12" s="786"/>
      <c r="T12" s="786"/>
      <c r="U12" s="786"/>
      <c r="V12" s="786"/>
      <c r="W12" s="786"/>
      <c r="X12" s="786" t="s">
        <v>356</v>
      </c>
      <c r="Y12" s="786"/>
      <c r="Z12" s="786"/>
      <c r="AA12" s="786"/>
      <c r="AB12" s="786"/>
      <c r="AC12" s="786"/>
      <c r="AD12" s="786"/>
      <c r="AE12" s="786"/>
      <c r="AF12" s="786"/>
      <c r="AG12" s="786"/>
      <c r="AH12" s="786"/>
      <c r="AI12" s="880"/>
    </row>
    <row r="13" spans="2:35" s="3" customFormat="1" ht="33.75" customHeight="1">
      <c r="B13" s="902"/>
      <c r="C13" s="903"/>
      <c r="D13" s="903"/>
      <c r="E13" s="903"/>
      <c r="F13" s="903"/>
      <c r="G13" s="903"/>
      <c r="H13" s="903"/>
      <c r="I13" s="903"/>
      <c r="J13" s="903"/>
      <c r="K13" s="903" t="s">
        <v>355</v>
      </c>
      <c r="L13" s="903"/>
      <c r="M13" s="903"/>
      <c r="N13" s="903"/>
      <c r="O13" s="903"/>
      <c r="P13" s="903"/>
      <c r="Q13" s="903"/>
      <c r="R13" s="903"/>
      <c r="S13" s="903"/>
      <c r="T13" s="903"/>
      <c r="U13" s="903"/>
      <c r="V13" s="903"/>
      <c r="W13" s="903"/>
      <c r="X13" s="903"/>
      <c r="Y13" s="903"/>
      <c r="Z13" s="903"/>
      <c r="AA13" s="903"/>
      <c r="AB13" s="903"/>
      <c r="AC13" s="903"/>
      <c r="AD13" s="903"/>
      <c r="AE13" s="903"/>
      <c r="AF13" s="903"/>
      <c r="AG13" s="903"/>
      <c r="AH13" s="903"/>
      <c r="AI13" s="904"/>
    </row>
    <row r="14" spans="2:35" s="3" customFormat="1" ht="33.75" customHeight="1">
      <c r="B14" s="896"/>
      <c r="C14" s="897"/>
      <c r="D14" s="897"/>
      <c r="E14" s="897"/>
      <c r="F14" s="897"/>
      <c r="G14" s="897"/>
      <c r="H14" s="897"/>
      <c r="I14" s="897"/>
      <c r="J14" s="897"/>
      <c r="K14" s="897"/>
      <c r="L14" s="897"/>
      <c r="M14" s="897"/>
      <c r="N14" s="897"/>
      <c r="O14" s="897"/>
      <c r="P14" s="897"/>
      <c r="Q14" s="897"/>
      <c r="R14" s="897"/>
      <c r="S14" s="897"/>
      <c r="T14" s="897"/>
      <c r="U14" s="897"/>
      <c r="V14" s="897"/>
      <c r="W14" s="897"/>
      <c r="X14" s="897"/>
      <c r="Y14" s="897"/>
      <c r="Z14" s="897"/>
      <c r="AA14" s="897"/>
      <c r="AB14" s="897"/>
      <c r="AC14" s="897"/>
      <c r="AD14" s="897"/>
      <c r="AE14" s="897"/>
      <c r="AF14" s="897"/>
      <c r="AG14" s="897"/>
      <c r="AH14" s="897"/>
      <c r="AI14" s="898"/>
    </row>
    <row r="15" spans="2:35" s="3" customFormat="1" ht="33.75" customHeight="1">
      <c r="B15" s="896"/>
      <c r="C15" s="897"/>
      <c r="D15" s="897"/>
      <c r="E15" s="897"/>
      <c r="F15" s="897"/>
      <c r="G15" s="897"/>
      <c r="H15" s="897"/>
      <c r="I15" s="897"/>
      <c r="J15" s="897"/>
      <c r="K15" s="897"/>
      <c r="L15" s="897"/>
      <c r="M15" s="897"/>
      <c r="N15" s="897"/>
      <c r="O15" s="897"/>
      <c r="P15" s="897"/>
      <c r="Q15" s="897"/>
      <c r="R15" s="897"/>
      <c r="S15" s="897"/>
      <c r="T15" s="897"/>
      <c r="U15" s="897"/>
      <c r="V15" s="897"/>
      <c r="W15" s="897"/>
      <c r="X15" s="897"/>
      <c r="Y15" s="897"/>
      <c r="Z15" s="897"/>
      <c r="AA15" s="897"/>
      <c r="AB15" s="897"/>
      <c r="AC15" s="897"/>
      <c r="AD15" s="897"/>
      <c r="AE15" s="897"/>
      <c r="AF15" s="897"/>
      <c r="AG15" s="897"/>
      <c r="AH15" s="897"/>
      <c r="AI15" s="898"/>
    </row>
    <row r="16" spans="2:35" s="3" customFormat="1" ht="33.75" customHeight="1">
      <c r="B16" s="896"/>
      <c r="C16" s="897"/>
      <c r="D16" s="897"/>
      <c r="E16" s="897"/>
      <c r="F16" s="897"/>
      <c r="G16" s="897"/>
      <c r="H16" s="897"/>
      <c r="I16" s="897"/>
      <c r="J16" s="897"/>
      <c r="K16" s="897"/>
      <c r="L16" s="897"/>
      <c r="M16" s="897"/>
      <c r="N16" s="897"/>
      <c r="O16" s="897"/>
      <c r="P16" s="897"/>
      <c r="Q16" s="897"/>
      <c r="R16" s="897"/>
      <c r="S16" s="897"/>
      <c r="T16" s="897"/>
      <c r="U16" s="897"/>
      <c r="V16" s="897"/>
      <c r="W16" s="897"/>
      <c r="X16" s="897"/>
      <c r="Y16" s="897"/>
      <c r="Z16" s="897"/>
      <c r="AA16" s="897"/>
      <c r="AB16" s="897"/>
      <c r="AC16" s="897"/>
      <c r="AD16" s="897"/>
      <c r="AE16" s="897"/>
      <c r="AF16" s="897"/>
      <c r="AG16" s="897"/>
      <c r="AH16" s="897"/>
      <c r="AI16" s="898"/>
    </row>
    <row r="17" spans="2:35" s="3" customFormat="1" ht="33.75" customHeight="1">
      <c r="B17" s="896"/>
      <c r="C17" s="897"/>
      <c r="D17" s="897"/>
      <c r="E17" s="897"/>
      <c r="F17" s="897"/>
      <c r="G17" s="897"/>
      <c r="H17" s="897"/>
      <c r="I17" s="897"/>
      <c r="J17" s="897"/>
      <c r="K17" s="897"/>
      <c r="L17" s="897"/>
      <c r="M17" s="897"/>
      <c r="N17" s="897"/>
      <c r="O17" s="897"/>
      <c r="P17" s="897"/>
      <c r="Q17" s="897"/>
      <c r="R17" s="897"/>
      <c r="S17" s="897"/>
      <c r="T17" s="897"/>
      <c r="U17" s="897"/>
      <c r="V17" s="897"/>
      <c r="W17" s="897"/>
      <c r="X17" s="897"/>
      <c r="Y17" s="897"/>
      <c r="Z17" s="897"/>
      <c r="AA17" s="897"/>
      <c r="AB17" s="897"/>
      <c r="AC17" s="897"/>
      <c r="AD17" s="897"/>
      <c r="AE17" s="897"/>
      <c r="AF17" s="897"/>
      <c r="AG17" s="897"/>
      <c r="AH17" s="897"/>
      <c r="AI17" s="898"/>
    </row>
    <row r="18" spans="2:35" s="3" customFormat="1" ht="33.75" customHeight="1">
      <c r="B18" s="905"/>
      <c r="C18" s="906"/>
      <c r="D18" s="906"/>
      <c r="E18" s="906"/>
      <c r="F18" s="906"/>
      <c r="G18" s="906"/>
      <c r="H18" s="906"/>
      <c r="I18" s="906"/>
      <c r="J18" s="907"/>
      <c r="K18" s="908"/>
      <c r="L18" s="906"/>
      <c r="M18" s="906"/>
      <c r="N18" s="906"/>
      <c r="O18" s="906"/>
      <c r="P18" s="906"/>
      <c r="Q18" s="906"/>
      <c r="R18" s="906"/>
      <c r="S18" s="906"/>
      <c r="T18" s="906"/>
      <c r="U18" s="906"/>
      <c r="V18" s="906"/>
      <c r="W18" s="907"/>
      <c r="X18" s="908"/>
      <c r="Y18" s="906"/>
      <c r="Z18" s="906"/>
      <c r="AA18" s="906"/>
      <c r="AB18" s="906"/>
      <c r="AC18" s="906"/>
      <c r="AD18" s="906"/>
      <c r="AE18" s="906"/>
      <c r="AF18" s="906"/>
      <c r="AG18" s="906"/>
      <c r="AH18" s="906"/>
      <c r="AI18" s="909"/>
    </row>
    <row r="19" spans="2:35" s="3" customFormat="1" ht="33.75" customHeight="1">
      <c r="B19" s="896"/>
      <c r="C19" s="897"/>
      <c r="D19" s="897"/>
      <c r="E19" s="897"/>
      <c r="F19" s="897"/>
      <c r="G19" s="897"/>
      <c r="H19" s="897"/>
      <c r="I19" s="897"/>
      <c r="J19" s="897"/>
      <c r="K19" s="897"/>
      <c r="L19" s="897"/>
      <c r="M19" s="897"/>
      <c r="N19" s="897"/>
      <c r="O19" s="897"/>
      <c r="P19" s="897"/>
      <c r="Q19" s="897"/>
      <c r="R19" s="897"/>
      <c r="S19" s="897"/>
      <c r="T19" s="897"/>
      <c r="U19" s="897"/>
      <c r="V19" s="897"/>
      <c r="W19" s="897"/>
      <c r="X19" s="897"/>
      <c r="Y19" s="897"/>
      <c r="Z19" s="897"/>
      <c r="AA19" s="897"/>
      <c r="AB19" s="897"/>
      <c r="AC19" s="897"/>
      <c r="AD19" s="897"/>
      <c r="AE19" s="897"/>
      <c r="AF19" s="897"/>
      <c r="AG19" s="897"/>
      <c r="AH19" s="897"/>
      <c r="AI19" s="898"/>
    </row>
    <row r="20" spans="2:35" s="3" customFormat="1" ht="33.75" customHeight="1" thickBot="1">
      <c r="B20" s="899"/>
      <c r="C20" s="900"/>
      <c r="D20" s="900"/>
      <c r="E20" s="900"/>
      <c r="F20" s="900"/>
      <c r="G20" s="900"/>
      <c r="H20" s="900"/>
      <c r="I20" s="900"/>
      <c r="J20" s="900"/>
      <c r="K20" s="900"/>
      <c r="L20" s="900"/>
      <c r="M20" s="900"/>
      <c r="N20" s="900"/>
      <c r="O20" s="900"/>
      <c r="P20" s="900"/>
      <c r="Q20" s="900"/>
      <c r="R20" s="900"/>
      <c r="S20" s="900"/>
      <c r="T20" s="900"/>
      <c r="U20" s="900"/>
      <c r="V20" s="900"/>
      <c r="W20" s="900"/>
      <c r="X20" s="900"/>
      <c r="Y20" s="900"/>
      <c r="Z20" s="900"/>
      <c r="AA20" s="900"/>
      <c r="AB20" s="900"/>
      <c r="AC20" s="900"/>
      <c r="AD20" s="900"/>
      <c r="AE20" s="900"/>
      <c r="AF20" s="900"/>
      <c r="AG20" s="900"/>
      <c r="AH20" s="900"/>
      <c r="AI20" s="901"/>
    </row>
    <row r="21" spans="2:35" s="106" customFormat="1" ht="6" customHeight="1" thickBot="1">
      <c r="B21" s="584"/>
      <c r="C21" s="584"/>
      <c r="D21" s="584"/>
      <c r="E21" s="584"/>
      <c r="F21" s="584"/>
      <c r="G21" s="584"/>
      <c r="H21" s="584"/>
      <c r="I21" s="584"/>
      <c r="J21" s="584"/>
      <c r="K21" s="584"/>
      <c r="L21" s="584"/>
      <c r="M21" s="584"/>
      <c r="N21" s="584"/>
      <c r="O21" s="584"/>
      <c r="P21" s="584"/>
      <c r="Q21" s="584"/>
      <c r="R21" s="584"/>
      <c r="S21" s="584"/>
      <c r="T21" s="584"/>
      <c r="U21" s="584"/>
      <c r="V21" s="584"/>
      <c r="W21" s="584"/>
      <c r="X21" s="584"/>
      <c r="Y21" s="584"/>
      <c r="Z21" s="584"/>
      <c r="AA21" s="584"/>
      <c r="AB21" s="584"/>
      <c r="AC21" s="584"/>
      <c r="AD21" s="584"/>
      <c r="AE21" s="584"/>
      <c r="AF21" s="584"/>
      <c r="AG21" s="584"/>
      <c r="AH21" s="584"/>
      <c r="AI21" s="584"/>
    </row>
    <row r="22" spans="2:35" s="3" customFormat="1" ht="24" customHeight="1">
      <c r="B22" s="779" t="s">
        <v>347</v>
      </c>
      <c r="C22" s="780"/>
      <c r="D22" s="780"/>
      <c r="E22" s="780"/>
      <c r="F22" s="780"/>
      <c r="G22" s="780"/>
      <c r="H22" s="780"/>
      <c r="I22" s="780"/>
      <c r="J22" s="780"/>
      <c r="K22" s="780"/>
      <c r="L22" s="780"/>
      <c r="M22" s="780"/>
      <c r="N22" s="780"/>
      <c r="O22" s="780"/>
      <c r="P22" s="780"/>
      <c r="Q22" s="780"/>
      <c r="R22" s="780"/>
      <c r="S22" s="780"/>
      <c r="T22" s="780"/>
      <c r="U22" s="780"/>
      <c r="V22" s="780"/>
      <c r="W22" s="780"/>
      <c r="X22" s="780"/>
      <c r="Y22" s="780"/>
      <c r="Z22" s="780"/>
      <c r="AA22" s="780"/>
      <c r="AB22" s="780"/>
      <c r="AC22" s="780"/>
      <c r="AD22" s="780"/>
      <c r="AE22" s="780"/>
      <c r="AF22" s="780"/>
      <c r="AG22" s="780"/>
      <c r="AH22" s="780"/>
      <c r="AI22" s="879"/>
    </row>
    <row r="23" spans="2:35" s="3" customFormat="1" ht="17.25" customHeight="1">
      <c r="B23" s="785" t="s">
        <v>357</v>
      </c>
      <c r="C23" s="786"/>
      <c r="D23" s="786"/>
      <c r="E23" s="786"/>
      <c r="F23" s="786"/>
      <c r="G23" s="786"/>
      <c r="H23" s="786"/>
      <c r="I23" s="786"/>
      <c r="J23" s="786"/>
      <c r="K23" s="786"/>
      <c r="L23" s="786"/>
      <c r="M23" s="786"/>
      <c r="N23" s="786"/>
      <c r="O23" s="786"/>
      <c r="P23" s="786"/>
      <c r="Q23" s="786"/>
      <c r="R23" s="786"/>
      <c r="S23" s="786"/>
      <c r="T23" s="786"/>
      <c r="U23" s="786"/>
      <c r="V23" s="786" t="s">
        <v>359</v>
      </c>
      <c r="W23" s="786"/>
      <c r="X23" s="786"/>
      <c r="Y23" s="786"/>
      <c r="Z23" s="786"/>
      <c r="AA23" s="786"/>
      <c r="AB23" s="786"/>
      <c r="AC23" s="786"/>
      <c r="AD23" s="786"/>
      <c r="AE23" s="786"/>
      <c r="AF23" s="786"/>
      <c r="AG23" s="786"/>
      <c r="AH23" s="786"/>
      <c r="AI23" s="880"/>
    </row>
    <row r="24" spans="2:35" s="3" customFormat="1" ht="25.5" customHeight="1">
      <c r="B24" s="902" t="s">
        <v>358</v>
      </c>
      <c r="C24" s="903"/>
      <c r="D24" s="903"/>
      <c r="E24" s="903"/>
      <c r="F24" s="903"/>
      <c r="G24" s="903"/>
      <c r="H24" s="903"/>
      <c r="I24" s="903"/>
      <c r="J24" s="903"/>
      <c r="K24" s="903"/>
      <c r="L24" s="903"/>
      <c r="M24" s="903"/>
      <c r="N24" s="903"/>
      <c r="O24" s="903"/>
      <c r="P24" s="903"/>
      <c r="Q24" s="903"/>
      <c r="R24" s="903"/>
      <c r="S24" s="903"/>
      <c r="T24" s="903"/>
      <c r="U24" s="903"/>
      <c r="V24" s="903"/>
      <c r="W24" s="903"/>
      <c r="X24" s="903"/>
      <c r="Y24" s="903"/>
      <c r="Z24" s="903"/>
      <c r="AA24" s="903"/>
      <c r="AB24" s="903"/>
      <c r="AC24" s="903"/>
      <c r="AD24" s="903"/>
      <c r="AE24" s="903"/>
      <c r="AF24" s="903"/>
      <c r="AG24" s="903"/>
      <c r="AH24" s="903"/>
      <c r="AI24" s="904"/>
    </row>
    <row r="25" spans="2:35" s="3" customFormat="1" ht="25.5" customHeight="1">
      <c r="B25" s="896"/>
      <c r="C25" s="897"/>
      <c r="D25" s="897"/>
      <c r="E25" s="897"/>
      <c r="F25" s="897"/>
      <c r="G25" s="897"/>
      <c r="H25" s="897"/>
      <c r="I25" s="897"/>
      <c r="J25" s="897"/>
      <c r="K25" s="897"/>
      <c r="L25" s="897"/>
      <c r="M25" s="897"/>
      <c r="N25" s="897"/>
      <c r="O25" s="897"/>
      <c r="P25" s="897"/>
      <c r="Q25" s="897"/>
      <c r="R25" s="897"/>
      <c r="S25" s="897"/>
      <c r="T25" s="897"/>
      <c r="U25" s="897"/>
      <c r="V25" s="897"/>
      <c r="W25" s="897"/>
      <c r="X25" s="897"/>
      <c r="Y25" s="897"/>
      <c r="Z25" s="897"/>
      <c r="AA25" s="897"/>
      <c r="AB25" s="897"/>
      <c r="AC25" s="897"/>
      <c r="AD25" s="897"/>
      <c r="AE25" s="897"/>
      <c r="AF25" s="897"/>
      <c r="AG25" s="897"/>
      <c r="AH25" s="897"/>
      <c r="AI25" s="898"/>
    </row>
    <row r="26" spans="2:35" s="3" customFormat="1" ht="25.5" customHeight="1">
      <c r="B26" s="896"/>
      <c r="C26" s="897"/>
      <c r="D26" s="897"/>
      <c r="E26" s="897"/>
      <c r="F26" s="897"/>
      <c r="G26" s="897"/>
      <c r="H26" s="897"/>
      <c r="I26" s="897"/>
      <c r="J26" s="897"/>
      <c r="K26" s="897"/>
      <c r="L26" s="897"/>
      <c r="M26" s="897"/>
      <c r="N26" s="897"/>
      <c r="O26" s="897"/>
      <c r="P26" s="897"/>
      <c r="Q26" s="897"/>
      <c r="R26" s="897"/>
      <c r="S26" s="897"/>
      <c r="T26" s="897"/>
      <c r="U26" s="897"/>
      <c r="V26" s="897"/>
      <c r="W26" s="897"/>
      <c r="X26" s="897"/>
      <c r="Y26" s="897"/>
      <c r="Z26" s="897"/>
      <c r="AA26" s="897"/>
      <c r="AB26" s="897"/>
      <c r="AC26" s="897"/>
      <c r="AD26" s="897"/>
      <c r="AE26" s="897"/>
      <c r="AF26" s="897"/>
      <c r="AG26" s="897"/>
      <c r="AH26" s="897"/>
      <c r="AI26" s="898"/>
    </row>
    <row r="27" spans="2:35" s="3" customFormat="1" ht="25.5" customHeight="1" thickBot="1">
      <c r="B27" s="899"/>
      <c r="C27" s="900"/>
      <c r="D27" s="900"/>
      <c r="E27" s="900"/>
      <c r="F27" s="900"/>
      <c r="G27" s="900"/>
      <c r="H27" s="900"/>
      <c r="I27" s="900"/>
      <c r="J27" s="900"/>
      <c r="K27" s="900"/>
      <c r="L27" s="900"/>
      <c r="M27" s="900"/>
      <c r="N27" s="900"/>
      <c r="O27" s="900"/>
      <c r="P27" s="900"/>
      <c r="Q27" s="900"/>
      <c r="R27" s="900"/>
      <c r="S27" s="900"/>
      <c r="T27" s="900"/>
      <c r="U27" s="900"/>
      <c r="V27" s="900"/>
      <c r="W27" s="900"/>
      <c r="X27" s="900"/>
      <c r="Y27" s="900"/>
      <c r="Z27" s="900"/>
      <c r="AA27" s="900"/>
      <c r="AB27" s="900"/>
      <c r="AC27" s="900"/>
      <c r="AD27" s="900"/>
      <c r="AE27" s="900"/>
      <c r="AF27" s="900"/>
      <c r="AG27" s="900"/>
      <c r="AH27" s="900"/>
      <c r="AI27" s="901"/>
    </row>
    <row r="28" spans="2:35" s="3" customFormat="1" ht="6" customHeight="1" thickBot="1">
      <c r="B28" s="575"/>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row>
    <row r="29" spans="2:35" s="3" customFormat="1" ht="24" customHeight="1">
      <c r="B29" s="779" t="s">
        <v>348</v>
      </c>
      <c r="C29" s="780"/>
      <c r="D29" s="780"/>
      <c r="E29" s="780"/>
      <c r="F29" s="780"/>
      <c r="G29" s="780"/>
      <c r="H29" s="780"/>
      <c r="I29" s="780"/>
      <c r="J29" s="780"/>
      <c r="K29" s="780"/>
      <c r="L29" s="780"/>
      <c r="M29" s="780"/>
      <c r="N29" s="780"/>
      <c r="O29" s="780"/>
      <c r="P29" s="780"/>
      <c r="Q29" s="780"/>
      <c r="R29" s="780"/>
      <c r="S29" s="780"/>
      <c r="T29" s="780"/>
      <c r="U29" s="780"/>
      <c r="V29" s="780"/>
      <c r="W29" s="780"/>
      <c r="X29" s="780"/>
      <c r="Y29" s="780"/>
      <c r="Z29" s="780"/>
      <c r="AA29" s="780"/>
      <c r="AB29" s="780"/>
      <c r="AC29" s="780"/>
      <c r="AD29" s="780"/>
      <c r="AE29" s="780"/>
      <c r="AF29" s="780"/>
      <c r="AG29" s="780"/>
      <c r="AH29" s="780"/>
      <c r="AI29" s="879"/>
    </row>
    <row r="30" spans="2:35" s="3" customFormat="1" ht="17.25" customHeight="1">
      <c r="B30" s="785" t="s">
        <v>349</v>
      </c>
      <c r="C30" s="786"/>
      <c r="D30" s="786"/>
      <c r="E30" s="786"/>
      <c r="F30" s="786"/>
      <c r="G30" s="786"/>
      <c r="H30" s="786"/>
      <c r="I30" s="786"/>
      <c r="J30" s="786"/>
      <c r="K30" s="786"/>
      <c r="L30" s="786"/>
      <c r="M30" s="786"/>
      <c r="N30" s="786"/>
      <c r="O30" s="786"/>
      <c r="P30" s="786"/>
      <c r="Q30" s="786"/>
      <c r="R30" s="786"/>
      <c r="S30" s="786"/>
      <c r="T30" s="786"/>
      <c r="U30" s="786"/>
      <c r="V30" s="786" t="s">
        <v>350</v>
      </c>
      <c r="W30" s="786"/>
      <c r="X30" s="786"/>
      <c r="Y30" s="786"/>
      <c r="Z30" s="786"/>
      <c r="AA30" s="786"/>
      <c r="AB30" s="786"/>
      <c r="AC30" s="786"/>
      <c r="AD30" s="786"/>
      <c r="AE30" s="786"/>
      <c r="AF30" s="786"/>
      <c r="AG30" s="786"/>
      <c r="AH30" s="786"/>
      <c r="AI30" s="880"/>
    </row>
    <row r="31" spans="2:35" s="3" customFormat="1" ht="25.5" customHeight="1">
      <c r="B31" s="891"/>
      <c r="C31" s="892"/>
      <c r="D31" s="892"/>
      <c r="E31" s="892"/>
      <c r="F31" s="892"/>
      <c r="G31" s="892"/>
      <c r="H31" s="892"/>
      <c r="I31" s="892"/>
      <c r="J31" s="892"/>
      <c r="K31" s="892"/>
      <c r="L31" s="892"/>
      <c r="M31" s="892"/>
      <c r="N31" s="892"/>
      <c r="O31" s="892"/>
      <c r="P31" s="892"/>
      <c r="Q31" s="892"/>
      <c r="R31" s="892"/>
      <c r="S31" s="892"/>
      <c r="T31" s="892"/>
      <c r="U31" s="892"/>
      <c r="V31" s="893"/>
      <c r="W31" s="894"/>
      <c r="X31" s="894"/>
      <c r="Y31" s="894"/>
      <c r="Z31" s="894"/>
      <c r="AA31" s="894"/>
      <c r="AB31" s="894"/>
      <c r="AC31" s="894"/>
      <c r="AD31" s="894"/>
      <c r="AE31" s="894"/>
      <c r="AF31" s="894"/>
      <c r="AG31" s="894"/>
      <c r="AH31" s="894"/>
      <c r="AI31" s="895"/>
    </row>
    <row r="32" spans="2:35" s="3" customFormat="1" ht="25.5" customHeight="1">
      <c r="B32" s="882"/>
      <c r="C32" s="883"/>
      <c r="D32" s="883"/>
      <c r="E32" s="883"/>
      <c r="F32" s="883"/>
      <c r="G32" s="883"/>
      <c r="H32" s="883"/>
      <c r="I32" s="883"/>
      <c r="J32" s="883"/>
      <c r="K32" s="883"/>
      <c r="L32" s="883"/>
      <c r="M32" s="883"/>
      <c r="N32" s="883"/>
      <c r="O32" s="883"/>
      <c r="P32" s="883"/>
      <c r="Q32" s="883"/>
      <c r="R32" s="883"/>
      <c r="S32" s="883"/>
      <c r="T32" s="883"/>
      <c r="U32" s="883"/>
      <c r="V32" s="884"/>
      <c r="W32" s="885"/>
      <c r="X32" s="885"/>
      <c r="Y32" s="885"/>
      <c r="Z32" s="885"/>
      <c r="AA32" s="885"/>
      <c r="AB32" s="885"/>
      <c r="AC32" s="885"/>
      <c r="AD32" s="885"/>
      <c r="AE32" s="885"/>
      <c r="AF32" s="885"/>
      <c r="AG32" s="885"/>
      <c r="AH32" s="885"/>
      <c r="AI32" s="886"/>
    </row>
    <row r="33" spans="2:35" s="3" customFormat="1" ht="25.5" customHeight="1">
      <c r="B33" s="882"/>
      <c r="C33" s="883"/>
      <c r="D33" s="883"/>
      <c r="E33" s="883"/>
      <c r="F33" s="883"/>
      <c r="G33" s="883"/>
      <c r="H33" s="883"/>
      <c r="I33" s="883"/>
      <c r="J33" s="883"/>
      <c r="K33" s="883"/>
      <c r="L33" s="883"/>
      <c r="M33" s="883"/>
      <c r="N33" s="883"/>
      <c r="O33" s="883"/>
      <c r="P33" s="883"/>
      <c r="Q33" s="883"/>
      <c r="R33" s="883"/>
      <c r="S33" s="883"/>
      <c r="T33" s="883"/>
      <c r="U33" s="883"/>
      <c r="V33" s="887"/>
      <c r="W33" s="887"/>
      <c r="X33" s="887"/>
      <c r="Y33" s="887"/>
      <c r="Z33" s="887"/>
      <c r="AA33" s="887"/>
      <c r="AB33" s="887"/>
      <c r="AC33" s="887"/>
      <c r="AD33" s="887"/>
      <c r="AE33" s="887"/>
      <c r="AF33" s="887"/>
      <c r="AG33" s="887"/>
      <c r="AH33" s="887"/>
      <c r="AI33" s="888"/>
    </row>
    <row r="34" spans="2:35" s="3" customFormat="1" ht="25.5" customHeight="1" thickBot="1">
      <c r="B34" s="889"/>
      <c r="C34" s="890"/>
      <c r="D34" s="890"/>
      <c r="E34" s="890"/>
      <c r="F34" s="890"/>
      <c r="G34" s="890"/>
      <c r="H34" s="890"/>
      <c r="I34" s="890"/>
      <c r="J34" s="890"/>
      <c r="K34" s="890"/>
      <c r="L34" s="890"/>
      <c r="M34" s="890"/>
      <c r="N34" s="890"/>
      <c r="O34" s="890"/>
      <c r="P34" s="890"/>
      <c r="Q34" s="890"/>
      <c r="R34" s="890"/>
      <c r="S34" s="890"/>
      <c r="T34" s="890"/>
      <c r="U34" s="890"/>
      <c r="V34" s="774"/>
      <c r="W34" s="774"/>
      <c r="X34" s="774"/>
      <c r="Y34" s="774"/>
      <c r="Z34" s="774"/>
      <c r="AA34" s="774"/>
      <c r="AB34" s="774"/>
      <c r="AC34" s="774"/>
      <c r="AD34" s="774"/>
      <c r="AE34" s="774"/>
      <c r="AF34" s="774"/>
      <c r="AG34" s="774"/>
      <c r="AH34" s="774"/>
      <c r="AI34" s="775"/>
    </row>
    <row r="35" spans="2:35" s="3" customFormat="1" ht="13.5" customHeight="1"/>
    <row r="36" spans="2:35" s="3" customFormat="1" ht="13.5" customHeight="1"/>
    <row r="37" spans="2:35" s="3" customFormat="1" ht="13.5" customHeight="1"/>
    <row r="38" spans="2:35" s="3" customFormat="1" ht="13.5" customHeight="1"/>
    <row r="39" spans="2:35" s="3" customFormat="1" ht="13.5" customHeight="1"/>
    <row r="40" spans="2:35" s="3" customFormat="1" ht="13.5" customHeight="1"/>
    <row r="41" spans="2:35" s="3" customFormat="1" ht="13.5" customHeight="1"/>
    <row r="42" spans="2:35" s="3" customFormat="1" ht="13.5" customHeight="1"/>
    <row r="43" spans="2:35" s="3" customFormat="1" ht="13.5" customHeight="1"/>
    <row r="44" spans="2:35" s="3" customFormat="1" ht="13.5" customHeight="1"/>
    <row r="45" spans="2:35" s="3" customFormat="1" ht="13.5" customHeight="1"/>
    <row r="46" spans="2:35" s="3" customFormat="1" ht="13.5" customHeight="1"/>
    <row r="47" spans="2:35" s="3" customFormat="1" ht="13.5" customHeight="1"/>
    <row r="48" spans="2:35" s="3" customFormat="1" ht="13.5" customHeight="1"/>
    <row r="49" s="3" customFormat="1" ht="13.5" customHeight="1"/>
    <row r="50" s="3" customFormat="1" ht="13.5" customHeight="1"/>
    <row r="51" s="3" customFormat="1" ht="13.5" customHeight="1"/>
    <row r="52" s="3" customFormat="1" ht="13.5" customHeight="1"/>
    <row r="53" s="3" customFormat="1" ht="13.5" customHeight="1"/>
    <row r="54" s="3" customFormat="1" ht="13.5" customHeight="1"/>
    <row r="55" s="3" customFormat="1" ht="13.5" customHeight="1"/>
    <row r="56" s="3" customFormat="1" ht="13.5" customHeight="1"/>
    <row r="57" s="3" customFormat="1" ht="13.5" customHeight="1"/>
    <row r="58" s="3" customFormat="1" ht="13.5" customHeight="1"/>
    <row r="59" s="3" customFormat="1" ht="13.5" customHeight="1"/>
    <row r="60" s="3" customFormat="1" ht="13.5" customHeight="1"/>
    <row r="61" s="3" customFormat="1" ht="13.5" customHeight="1"/>
    <row r="62" s="3" customFormat="1" ht="13.5" customHeight="1"/>
    <row r="63" s="3" customFormat="1" ht="13.5" customHeight="1"/>
    <row r="64" s="3" customFormat="1" ht="13.5" customHeight="1"/>
    <row r="65" s="3" customFormat="1" ht="13.5" customHeight="1"/>
    <row r="66" s="3" customFormat="1" ht="13.5" customHeight="1"/>
    <row r="67" s="3" customFormat="1" ht="13.5" customHeight="1"/>
    <row r="68" s="3" customFormat="1" ht="13.5" customHeight="1"/>
    <row r="69" s="3" customFormat="1" ht="13.5" customHeight="1"/>
    <row r="70" s="3" customFormat="1" ht="13.5" customHeight="1"/>
    <row r="71" s="3" customFormat="1" ht="13.5" customHeight="1"/>
    <row r="72" ht="13.5" customHeight="1"/>
    <row r="73" ht="13.5" customHeight="1"/>
    <row r="74" ht="13.5" customHeight="1"/>
    <row r="75" ht="13.5" customHeight="1"/>
  </sheetData>
  <mergeCells count="75">
    <mergeCell ref="B1:AI1"/>
    <mergeCell ref="B2:AI2"/>
    <mergeCell ref="B3:G3"/>
    <mergeCell ref="H3:AI3"/>
    <mergeCell ref="B4:G4"/>
    <mergeCell ref="H4:T4"/>
    <mergeCell ref="U4:X5"/>
    <mergeCell ref="Y4:Z5"/>
    <mergeCell ref="AA4:AB5"/>
    <mergeCell ref="AC4:AC5"/>
    <mergeCell ref="AD4:AE5"/>
    <mergeCell ref="AF4:AF5"/>
    <mergeCell ref="AG4:AH5"/>
    <mergeCell ref="AI4:AI5"/>
    <mergeCell ref="B5:G5"/>
    <mergeCell ref="H5:T5"/>
    <mergeCell ref="B13:J13"/>
    <mergeCell ref="K13:W13"/>
    <mergeCell ref="X13:AI13"/>
    <mergeCell ref="B6:G7"/>
    <mergeCell ref="I6:K6"/>
    <mergeCell ref="M6:P6"/>
    <mergeCell ref="R6:AI6"/>
    <mergeCell ref="H7:AI7"/>
    <mergeCell ref="B8:AI8"/>
    <mergeCell ref="B9:AI9"/>
    <mergeCell ref="B11:AI11"/>
    <mergeCell ref="B12:J12"/>
    <mergeCell ref="K12:W12"/>
    <mergeCell ref="X12:AI12"/>
    <mergeCell ref="B14:J14"/>
    <mergeCell ref="K14:W14"/>
    <mergeCell ref="X14:AI14"/>
    <mergeCell ref="B15:J15"/>
    <mergeCell ref="K15:W15"/>
    <mergeCell ref="X15:AI15"/>
    <mergeCell ref="B16:J16"/>
    <mergeCell ref="K16:W16"/>
    <mergeCell ref="X16:AI16"/>
    <mergeCell ref="B17:J17"/>
    <mergeCell ref="K17:W17"/>
    <mergeCell ref="X17:AI17"/>
    <mergeCell ref="B23:U23"/>
    <mergeCell ref="V23:AI23"/>
    <mergeCell ref="B18:J18"/>
    <mergeCell ref="K18:W18"/>
    <mergeCell ref="X18:AI18"/>
    <mergeCell ref="B19:J19"/>
    <mergeCell ref="K19:W19"/>
    <mergeCell ref="X19:AI19"/>
    <mergeCell ref="B20:J20"/>
    <mergeCell ref="K20:W20"/>
    <mergeCell ref="X20:AI20"/>
    <mergeCell ref="B21:AI21"/>
    <mergeCell ref="B22:AI22"/>
    <mergeCell ref="B24:U24"/>
    <mergeCell ref="V24:AI24"/>
    <mergeCell ref="B25:U25"/>
    <mergeCell ref="V25:AI25"/>
    <mergeCell ref="B26:U26"/>
    <mergeCell ref="V26:AI26"/>
    <mergeCell ref="B27:U27"/>
    <mergeCell ref="V27:AI27"/>
    <mergeCell ref="B28:AI28"/>
    <mergeCell ref="B29:AI29"/>
    <mergeCell ref="B30:U30"/>
    <mergeCell ref="V30:AI30"/>
    <mergeCell ref="B34:U34"/>
    <mergeCell ref="V34:AI34"/>
    <mergeCell ref="B31:U31"/>
    <mergeCell ref="V31:AI31"/>
    <mergeCell ref="B32:U32"/>
    <mergeCell ref="V32:AI32"/>
    <mergeCell ref="B33:U33"/>
    <mergeCell ref="V33:AI33"/>
  </mergeCells>
  <phoneticPr fontId="3"/>
  <pageMargins left="0.59055118110236215" right="0.39370078740157483" top="0.39370078740157483" bottom="0.39370078740157483" header="0.31496062992125984" footer="0.31496062992125984"/>
  <pageSetup paperSize="9" fitToHeight="0" orientation="portrait" r:id="rId1"/>
  <headerFooter>
    <oddHeader>&amp;R様式8-③</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90"/>
  <sheetViews>
    <sheetView showGridLines="0" tabSelected="1" view="pageBreakPreview" zoomScale="55" zoomScaleNormal="55" zoomScaleSheetLayoutView="55" workbookViewId="0">
      <selection activeCell="AJ2" sqref="AJ2:AK2"/>
    </sheetView>
  </sheetViews>
  <sheetFormatPr defaultColWidth="4.5" defaultRowHeight="14.25"/>
  <cols>
    <col min="1" max="1" width="0.875" style="348" customWidth="1"/>
    <col min="2" max="2" width="5.75" style="348" customWidth="1"/>
    <col min="3" max="4" width="8.125" style="348" customWidth="1"/>
    <col min="5" max="8" width="3.25" style="348" hidden="1" customWidth="1"/>
    <col min="9" max="10" width="3.25" style="348" customWidth="1"/>
    <col min="11" max="62" width="5.75" style="348" customWidth="1"/>
    <col min="63" max="63" width="1.125" style="348" customWidth="1"/>
    <col min="64" max="16384" width="4.5" style="348"/>
  </cols>
  <sheetData>
    <row r="1" spans="2:67" s="311" customFormat="1" ht="20.25" customHeight="1">
      <c r="C1" s="312" t="s">
        <v>627</v>
      </c>
      <c r="D1" s="312"/>
      <c r="E1" s="312"/>
      <c r="F1" s="312"/>
      <c r="G1" s="312"/>
      <c r="H1" s="312"/>
      <c r="I1" s="312"/>
      <c r="J1" s="312"/>
      <c r="M1" s="313" t="s">
        <v>628</v>
      </c>
      <c r="P1" s="312"/>
      <c r="Q1" s="312"/>
      <c r="R1" s="312"/>
      <c r="S1" s="312"/>
      <c r="T1" s="312"/>
      <c r="U1" s="312"/>
      <c r="V1" s="312"/>
      <c r="W1" s="312"/>
      <c r="AS1" s="314" t="s">
        <v>629</v>
      </c>
      <c r="AT1" s="1089" t="s">
        <v>630</v>
      </c>
      <c r="AU1" s="1090"/>
      <c r="AV1" s="1090"/>
      <c r="AW1" s="1090"/>
      <c r="AX1" s="1090"/>
      <c r="AY1" s="1090"/>
      <c r="AZ1" s="1090"/>
      <c r="BA1" s="1090"/>
      <c r="BB1" s="1090"/>
      <c r="BC1" s="1090"/>
      <c r="BD1" s="1090"/>
      <c r="BE1" s="1090"/>
      <c r="BF1" s="1090"/>
      <c r="BG1" s="1090"/>
      <c r="BH1" s="1090"/>
      <c r="BI1" s="1090"/>
      <c r="BJ1" s="314" t="s">
        <v>460</v>
      </c>
    </row>
    <row r="2" spans="2:67" s="315" customFormat="1" ht="20.25" customHeight="1">
      <c r="J2" s="313"/>
      <c r="M2" s="313"/>
      <c r="N2" s="313"/>
      <c r="P2" s="314"/>
      <c r="Q2" s="314"/>
      <c r="R2" s="314"/>
      <c r="S2" s="314"/>
      <c r="T2" s="314"/>
      <c r="U2" s="314"/>
      <c r="V2" s="314"/>
      <c r="W2" s="314"/>
      <c r="AB2" s="316" t="s">
        <v>631</v>
      </c>
      <c r="AC2" s="1091">
        <v>5</v>
      </c>
      <c r="AD2" s="1091"/>
      <c r="AE2" s="316" t="s">
        <v>632</v>
      </c>
      <c r="AF2" s="1092">
        <f>IF(AC2=0,"",YEAR(DATE(2018+AC2,1,1)))</f>
        <v>2023</v>
      </c>
      <c r="AG2" s="1092"/>
      <c r="AH2" s="317" t="s">
        <v>633</v>
      </c>
      <c r="AI2" s="317" t="s">
        <v>551</v>
      </c>
      <c r="AJ2" s="1091">
        <v>4</v>
      </c>
      <c r="AK2" s="1091"/>
      <c r="AL2" s="317" t="s">
        <v>634</v>
      </c>
      <c r="AS2" s="314" t="s">
        <v>635</v>
      </c>
      <c r="AT2" s="1091" t="s">
        <v>636</v>
      </c>
      <c r="AU2" s="1091"/>
      <c r="AV2" s="1091"/>
      <c r="AW2" s="1091"/>
      <c r="AX2" s="1091"/>
      <c r="AY2" s="1091"/>
      <c r="AZ2" s="1091"/>
      <c r="BA2" s="1091"/>
      <c r="BB2" s="1091"/>
      <c r="BC2" s="1091"/>
      <c r="BD2" s="1091"/>
      <c r="BE2" s="1091"/>
      <c r="BF2" s="1091"/>
      <c r="BG2" s="1091"/>
      <c r="BH2" s="1091"/>
      <c r="BI2" s="1091"/>
      <c r="BJ2" s="314" t="s">
        <v>460</v>
      </c>
      <c r="BK2" s="314"/>
      <c r="BL2" s="314"/>
      <c r="BM2" s="314"/>
    </row>
    <row r="3" spans="2:67" s="315" customFormat="1" ht="20.25" customHeight="1">
      <c r="J3" s="313"/>
      <c r="M3" s="313"/>
      <c r="O3" s="314"/>
      <c r="P3" s="314"/>
      <c r="Q3" s="314"/>
      <c r="R3" s="314"/>
      <c r="S3" s="314"/>
      <c r="T3" s="314"/>
      <c r="U3" s="314"/>
      <c r="AC3" s="318"/>
      <c r="AD3" s="318"/>
      <c r="AE3" s="319"/>
      <c r="AF3" s="320"/>
      <c r="AG3" s="319"/>
      <c r="BD3" s="321" t="s">
        <v>637</v>
      </c>
      <c r="BE3" s="1067" t="s">
        <v>638</v>
      </c>
      <c r="BF3" s="1068"/>
      <c r="BG3" s="1068"/>
      <c r="BH3" s="1069"/>
      <c r="BI3" s="314"/>
    </row>
    <row r="4" spans="2:67" s="315" customFormat="1" ht="20.25" customHeight="1">
      <c r="B4" s="322"/>
      <c r="C4" s="322"/>
      <c r="D4" s="322"/>
      <c r="E4" s="322"/>
      <c r="F4" s="322"/>
      <c r="G4" s="322"/>
      <c r="H4" s="322"/>
      <c r="I4" s="322"/>
      <c r="J4" s="323"/>
      <c r="K4" s="322"/>
      <c r="L4" s="322"/>
      <c r="M4" s="323"/>
      <c r="N4" s="322"/>
      <c r="O4" s="324"/>
      <c r="P4" s="324"/>
      <c r="Q4" s="324"/>
      <c r="R4" s="324"/>
      <c r="S4" s="324"/>
      <c r="T4" s="324"/>
      <c r="U4" s="324"/>
      <c r="V4" s="322"/>
      <c r="W4" s="322"/>
      <c r="X4" s="322"/>
      <c r="Y4" s="322"/>
      <c r="Z4" s="322"/>
      <c r="AA4" s="322"/>
      <c r="AB4" s="322"/>
      <c r="AC4" s="325"/>
      <c r="AD4" s="325"/>
      <c r="AE4" s="326"/>
      <c r="AF4" s="327"/>
      <c r="AG4" s="326"/>
      <c r="AH4" s="322"/>
      <c r="AI4" s="322"/>
      <c r="AJ4" s="322"/>
      <c r="AK4" s="322"/>
      <c r="AL4" s="322"/>
      <c r="AM4" s="322"/>
      <c r="AN4" s="322"/>
      <c r="AO4" s="322"/>
      <c r="AP4" s="322"/>
      <c r="AQ4" s="322"/>
      <c r="AR4" s="322"/>
      <c r="BD4" s="321" t="s">
        <v>639</v>
      </c>
      <c r="BE4" s="1067" t="s">
        <v>640</v>
      </c>
      <c r="BF4" s="1068"/>
      <c r="BG4" s="1068"/>
      <c r="BH4" s="1069"/>
      <c r="BI4" s="314"/>
    </row>
    <row r="5" spans="2:67" s="315" customFormat="1" ht="9" customHeight="1">
      <c r="B5" s="322"/>
      <c r="C5" s="322"/>
      <c r="D5" s="322"/>
      <c r="E5" s="322"/>
      <c r="F5" s="322"/>
      <c r="G5" s="322"/>
      <c r="H5" s="322"/>
      <c r="I5" s="322"/>
      <c r="J5" s="323"/>
      <c r="K5" s="322"/>
      <c r="L5" s="322"/>
      <c r="M5" s="323"/>
      <c r="N5" s="322"/>
      <c r="O5" s="324"/>
      <c r="P5" s="324"/>
      <c r="Q5" s="324"/>
      <c r="R5" s="324"/>
      <c r="S5" s="324"/>
      <c r="T5" s="324"/>
      <c r="U5" s="324"/>
      <c r="V5" s="322"/>
      <c r="W5" s="322"/>
      <c r="X5" s="322"/>
      <c r="Y5" s="322"/>
      <c r="Z5" s="322"/>
      <c r="AA5" s="322"/>
      <c r="AB5" s="322"/>
      <c r="AC5" s="328"/>
      <c r="AD5" s="328"/>
      <c r="AE5" s="322"/>
      <c r="AF5" s="322"/>
      <c r="AG5" s="322"/>
      <c r="AH5" s="322"/>
      <c r="AI5" s="322"/>
      <c r="AJ5" s="329"/>
      <c r="AK5" s="329"/>
      <c r="AL5" s="329"/>
      <c r="AM5" s="329"/>
      <c r="AN5" s="329"/>
      <c r="AO5" s="329"/>
      <c r="AP5" s="329"/>
      <c r="AQ5" s="329"/>
      <c r="AR5" s="329"/>
      <c r="AS5" s="311"/>
      <c r="AT5" s="311"/>
      <c r="AU5" s="311"/>
      <c r="AV5" s="311"/>
      <c r="AW5" s="311"/>
      <c r="AX5" s="311"/>
      <c r="AY5" s="311"/>
      <c r="AZ5" s="311"/>
      <c r="BA5" s="311"/>
      <c r="BB5" s="311"/>
      <c r="BC5" s="311"/>
      <c r="BD5" s="311"/>
      <c r="BE5" s="311"/>
      <c r="BF5" s="311"/>
      <c r="BG5" s="311"/>
      <c r="BH5" s="330"/>
      <c r="BI5" s="330"/>
    </row>
    <row r="6" spans="2:67" s="315" customFormat="1" ht="21" customHeight="1">
      <c r="B6" s="331"/>
      <c r="C6" s="332"/>
      <c r="D6" s="332"/>
      <c r="E6" s="332"/>
      <c r="F6" s="332"/>
      <c r="G6" s="332"/>
      <c r="H6" s="332"/>
      <c r="I6" s="332"/>
      <c r="J6" s="332"/>
      <c r="K6" s="333"/>
      <c r="L6" s="333"/>
      <c r="M6" s="333"/>
      <c r="N6" s="334"/>
      <c r="O6" s="333"/>
      <c r="P6" s="333"/>
      <c r="Q6" s="333"/>
      <c r="R6" s="322"/>
      <c r="S6" s="322"/>
      <c r="T6" s="322"/>
      <c r="U6" s="322"/>
      <c r="V6" s="322"/>
      <c r="W6" s="322"/>
      <c r="X6" s="322"/>
      <c r="Y6" s="322"/>
      <c r="Z6" s="322"/>
      <c r="AA6" s="322"/>
      <c r="AB6" s="322"/>
      <c r="AC6" s="322"/>
      <c r="AD6" s="322"/>
      <c r="AE6" s="322"/>
      <c r="AF6" s="322"/>
      <c r="AG6" s="322"/>
      <c r="AH6" s="322"/>
      <c r="AI6" s="322"/>
      <c r="AJ6" s="329"/>
      <c r="AK6" s="329"/>
      <c r="AL6" s="329"/>
      <c r="AM6" s="329"/>
      <c r="AN6" s="329"/>
      <c r="AO6" s="329" t="s">
        <v>641</v>
      </c>
      <c r="AP6" s="329"/>
      <c r="AQ6" s="329"/>
      <c r="AR6" s="329"/>
      <c r="AS6" s="311"/>
      <c r="AT6" s="311"/>
      <c r="AU6" s="311"/>
      <c r="AW6" s="335"/>
      <c r="AX6" s="335"/>
      <c r="AY6" s="336"/>
      <c r="AZ6" s="311"/>
      <c r="BA6" s="1070">
        <v>40</v>
      </c>
      <c r="BB6" s="1071"/>
      <c r="BC6" s="336" t="s">
        <v>642</v>
      </c>
      <c r="BD6" s="311"/>
      <c r="BE6" s="1070">
        <v>160</v>
      </c>
      <c r="BF6" s="1071"/>
      <c r="BG6" s="336" t="s">
        <v>643</v>
      </c>
      <c r="BH6" s="311"/>
      <c r="BI6" s="330"/>
    </row>
    <row r="7" spans="2:67" s="315" customFormat="1" ht="5.25" customHeight="1">
      <c r="B7" s="331"/>
      <c r="C7" s="337"/>
      <c r="D7" s="337"/>
      <c r="E7" s="337"/>
      <c r="F7" s="337"/>
      <c r="G7" s="337"/>
      <c r="H7" s="337"/>
      <c r="I7" s="337"/>
      <c r="J7" s="333"/>
      <c r="K7" s="333"/>
      <c r="L7" s="333"/>
      <c r="M7" s="334"/>
      <c r="N7" s="333"/>
      <c r="O7" s="333"/>
      <c r="P7" s="333"/>
      <c r="Q7" s="333"/>
      <c r="R7" s="322"/>
      <c r="S7" s="322"/>
      <c r="T7" s="322"/>
      <c r="U7" s="322"/>
      <c r="V7" s="322"/>
      <c r="W7" s="322"/>
      <c r="X7" s="322"/>
      <c r="Y7" s="322"/>
      <c r="Z7" s="322"/>
      <c r="AA7" s="322"/>
      <c r="AB7" s="322"/>
      <c r="AC7" s="322"/>
      <c r="AD7" s="322"/>
      <c r="AE7" s="322"/>
      <c r="AF7" s="322"/>
      <c r="AG7" s="322"/>
      <c r="AH7" s="322"/>
      <c r="AI7" s="322"/>
      <c r="AJ7" s="329"/>
      <c r="AK7" s="329"/>
      <c r="AL7" s="329"/>
      <c r="AM7" s="329"/>
      <c r="AN7" s="329"/>
      <c r="AO7" s="329"/>
      <c r="AP7" s="329"/>
      <c r="AQ7" s="329"/>
      <c r="AR7" s="329"/>
      <c r="AS7" s="329"/>
      <c r="AT7" s="329"/>
      <c r="AU7" s="329"/>
      <c r="AV7" s="329"/>
      <c r="AW7" s="329"/>
      <c r="AX7" s="329"/>
      <c r="AY7" s="329"/>
      <c r="AZ7" s="329"/>
      <c r="BA7" s="329"/>
      <c r="BB7" s="329"/>
      <c r="BC7" s="329"/>
      <c r="BD7" s="329"/>
      <c r="BE7" s="329"/>
      <c r="BF7" s="329"/>
      <c r="BG7" s="329"/>
      <c r="BH7" s="338"/>
      <c r="BI7" s="338"/>
      <c r="BJ7" s="322"/>
    </row>
    <row r="8" spans="2:67" s="315" customFormat="1" ht="21" customHeight="1">
      <c r="B8" s="339"/>
      <c r="C8" s="334"/>
      <c r="D8" s="334"/>
      <c r="E8" s="334"/>
      <c r="F8" s="334"/>
      <c r="G8" s="334"/>
      <c r="H8" s="334"/>
      <c r="I8" s="334"/>
      <c r="J8" s="333"/>
      <c r="K8" s="333"/>
      <c r="L8" s="333"/>
      <c r="M8" s="334"/>
      <c r="N8" s="333"/>
      <c r="O8" s="333"/>
      <c r="P8" s="333"/>
      <c r="Q8" s="333"/>
      <c r="R8" s="322"/>
      <c r="S8" s="322"/>
      <c r="T8" s="322"/>
      <c r="U8" s="322"/>
      <c r="V8" s="322"/>
      <c r="W8" s="322"/>
      <c r="X8" s="322"/>
      <c r="Y8" s="322"/>
      <c r="Z8" s="322"/>
      <c r="AA8" s="322"/>
      <c r="AB8" s="322"/>
      <c r="AC8" s="322"/>
      <c r="AD8" s="322"/>
      <c r="AE8" s="322"/>
      <c r="AF8" s="322"/>
      <c r="AG8" s="322"/>
      <c r="AH8" s="322"/>
      <c r="AI8" s="322"/>
      <c r="AJ8" s="340"/>
      <c r="AK8" s="340"/>
      <c r="AL8" s="340"/>
      <c r="AM8" s="332"/>
      <c r="AN8" s="341"/>
      <c r="AO8" s="342"/>
      <c r="AP8" s="342"/>
      <c r="AQ8" s="331"/>
      <c r="AR8" s="335"/>
      <c r="AS8" s="335"/>
      <c r="AT8" s="335"/>
      <c r="AU8" s="343"/>
      <c r="AV8" s="343"/>
      <c r="AW8" s="329"/>
      <c r="AX8" s="335"/>
      <c r="AY8" s="335"/>
      <c r="AZ8" s="334"/>
      <c r="BA8" s="329"/>
      <c r="BB8" s="329" t="s">
        <v>644</v>
      </c>
      <c r="BC8" s="329"/>
      <c r="BD8" s="329"/>
      <c r="BE8" s="1072">
        <f>DAY(EOMONTH(DATE(AF2,AJ2,1),0))</f>
        <v>30</v>
      </c>
      <c r="BF8" s="1073"/>
      <c r="BG8" s="329" t="s">
        <v>645</v>
      </c>
      <c r="BH8" s="329"/>
      <c r="BI8" s="329"/>
      <c r="BJ8" s="322"/>
      <c r="BM8" s="314"/>
      <c r="BN8" s="314"/>
      <c r="BO8" s="314"/>
    </row>
    <row r="9" spans="2:67" s="315" customFormat="1" ht="5.25" customHeight="1">
      <c r="B9" s="339"/>
      <c r="C9" s="334"/>
      <c r="D9" s="334"/>
      <c r="E9" s="334"/>
      <c r="F9" s="334"/>
      <c r="G9" s="334"/>
      <c r="H9" s="334"/>
      <c r="I9" s="334"/>
      <c r="J9" s="333"/>
      <c r="K9" s="333"/>
      <c r="L9" s="333"/>
      <c r="M9" s="334"/>
      <c r="N9" s="333"/>
      <c r="O9" s="333"/>
      <c r="P9" s="333"/>
      <c r="Q9" s="333"/>
      <c r="R9" s="322"/>
      <c r="S9" s="322"/>
      <c r="T9" s="322"/>
      <c r="U9" s="322"/>
      <c r="V9" s="322"/>
      <c r="W9" s="322"/>
      <c r="X9" s="322"/>
      <c r="Y9" s="322"/>
      <c r="Z9" s="322"/>
      <c r="AA9" s="322"/>
      <c r="AB9" s="322"/>
      <c r="AC9" s="322"/>
      <c r="AD9" s="322"/>
      <c r="AE9" s="322"/>
      <c r="AF9" s="322"/>
      <c r="AG9" s="322"/>
      <c r="AH9" s="322"/>
      <c r="AI9" s="322"/>
      <c r="AJ9" s="340"/>
      <c r="AK9" s="340"/>
      <c r="AL9" s="340"/>
      <c r="AM9" s="332"/>
      <c r="AN9" s="341"/>
      <c r="AO9" s="342"/>
      <c r="AP9" s="342"/>
      <c r="AQ9" s="331"/>
      <c r="AR9" s="335"/>
      <c r="AS9" s="335"/>
      <c r="AT9" s="335"/>
      <c r="AU9" s="343"/>
      <c r="AV9" s="343"/>
      <c r="AW9" s="329"/>
      <c r="AX9" s="335"/>
      <c r="AY9" s="335"/>
      <c r="AZ9" s="334"/>
      <c r="BA9" s="329"/>
      <c r="BB9" s="329"/>
      <c r="BC9" s="329"/>
      <c r="BD9" s="329"/>
      <c r="BE9" s="334"/>
      <c r="BF9" s="334"/>
      <c r="BG9" s="329"/>
      <c r="BH9" s="329"/>
      <c r="BI9" s="329"/>
      <c r="BJ9" s="322"/>
      <c r="BM9" s="314"/>
      <c r="BN9" s="314"/>
      <c r="BO9" s="314"/>
    </row>
    <row r="10" spans="2:67" s="315" customFormat="1" ht="21" customHeight="1">
      <c r="B10" s="339"/>
      <c r="C10" s="334"/>
      <c r="D10" s="334"/>
      <c r="E10" s="334"/>
      <c r="F10" s="334"/>
      <c r="G10" s="334"/>
      <c r="H10" s="334"/>
      <c r="I10" s="334"/>
      <c r="J10" s="333"/>
      <c r="K10" s="333"/>
      <c r="L10" s="333"/>
      <c r="M10" s="334"/>
      <c r="N10" s="333"/>
      <c r="O10" s="333"/>
      <c r="P10" s="333"/>
      <c r="Q10" s="333"/>
      <c r="R10" s="322"/>
      <c r="S10" s="322"/>
      <c r="T10" s="322"/>
      <c r="U10" s="322"/>
      <c r="V10" s="322"/>
      <c r="W10" s="322"/>
      <c r="X10" s="322"/>
      <c r="Y10" s="322"/>
      <c r="Z10" s="322"/>
      <c r="AA10" s="322"/>
      <c r="AB10" s="322"/>
      <c r="AC10" s="322"/>
      <c r="AD10" s="322"/>
      <c r="AE10" s="322"/>
      <c r="AF10" s="322"/>
      <c r="AG10" s="322"/>
      <c r="AH10" s="322"/>
      <c r="AI10" s="322"/>
      <c r="AJ10" s="340"/>
      <c r="AK10" s="340"/>
      <c r="AL10" s="340"/>
      <c r="AM10" s="332"/>
      <c r="AN10" s="341"/>
      <c r="AO10" s="342"/>
      <c r="AP10" s="342"/>
      <c r="AQ10" s="331"/>
      <c r="AR10" s="335"/>
      <c r="AS10" s="329" t="s">
        <v>646</v>
      </c>
      <c r="AT10" s="332"/>
      <c r="AU10" s="332"/>
      <c r="AV10" s="344"/>
      <c r="AW10" s="329"/>
      <c r="AX10" s="345"/>
      <c r="AY10" s="345"/>
      <c r="AZ10" s="345"/>
      <c r="BA10" s="329"/>
      <c r="BB10" s="329"/>
      <c r="BC10" s="338" t="s">
        <v>647</v>
      </c>
      <c r="BD10" s="329"/>
      <c r="BE10" s="1070"/>
      <c r="BF10" s="1071"/>
      <c r="BG10" s="336" t="s">
        <v>648</v>
      </c>
      <c r="BH10" s="329"/>
      <c r="BI10" s="329"/>
      <c r="BJ10" s="322"/>
      <c r="BM10" s="314"/>
      <c r="BN10" s="314"/>
      <c r="BO10" s="314"/>
    </row>
    <row r="11" spans="2:67" ht="5.25" customHeight="1" thickBot="1">
      <c r="B11" s="346"/>
      <c r="C11" s="347"/>
      <c r="D11" s="347"/>
      <c r="E11" s="347"/>
      <c r="F11" s="347"/>
      <c r="G11" s="347"/>
      <c r="H11" s="347"/>
      <c r="I11" s="347"/>
      <c r="J11" s="347"/>
      <c r="K11" s="346"/>
      <c r="L11" s="346"/>
      <c r="M11" s="346"/>
      <c r="N11" s="346"/>
      <c r="O11" s="346"/>
      <c r="P11" s="346"/>
      <c r="Q11" s="346"/>
      <c r="R11" s="346"/>
      <c r="S11" s="346"/>
      <c r="T11" s="346"/>
      <c r="U11" s="346"/>
      <c r="V11" s="346"/>
      <c r="W11" s="346"/>
      <c r="X11" s="346"/>
      <c r="Y11" s="346"/>
      <c r="Z11" s="346"/>
      <c r="AA11" s="346"/>
      <c r="AB11" s="346"/>
      <c r="AC11" s="347"/>
      <c r="AD11" s="346"/>
      <c r="AE11" s="346"/>
      <c r="AF11" s="346"/>
      <c r="AG11" s="346"/>
      <c r="AH11" s="346"/>
      <c r="AI11" s="346"/>
      <c r="AJ11" s="346"/>
      <c r="AK11" s="346"/>
      <c r="AL11" s="346"/>
      <c r="AM11" s="346"/>
      <c r="AN11" s="346"/>
      <c r="AO11" s="346"/>
      <c r="AP11" s="346"/>
      <c r="AQ11" s="346"/>
      <c r="AR11" s="346"/>
      <c r="AT11" s="349"/>
      <c r="BK11" s="350"/>
      <c r="BL11" s="350"/>
      <c r="BM11" s="350"/>
    </row>
    <row r="12" spans="2:67" ht="21.6" customHeight="1">
      <c r="B12" s="1074" t="s">
        <v>649</v>
      </c>
      <c r="C12" s="1055" t="s">
        <v>650</v>
      </c>
      <c r="D12" s="1077"/>
      <c r="E12" s="351"/>
      <c r="F12" s="352"/>
      <c r="G12" s="351"/>
      <c r="H12" s="352"/>
      <c r="I12" s="1080" t="s">
        <v>651</v>
      </c>
      <c r="J12" s="1081"/>
      <c r="K12" s="1086" t="s">
        <v>652</v>
      </c>
      <c r="L12" s="1056"/>
      <c r="M12" s="1056"/>
      <c r="N12" s="1077"/>
      <c r="O12" s="1086" t="s">
        <v>653</v>
      </c>
      <c r="P12" s="1056"/>
      <c r="Q12" s="1056"/>
      <c r="R12" s="1056"/>
      <c r="S12" s="1077"/>
      <c r="T12" s="353"/>
      <c r="U12" s="353"/>
      <c r="V12" s="354"/>
      <c r="W12" s="1041" t="s">
        <v>654</v>
      </c>
      <c r="X12" s="1042"/>
      <c r="Y12" s="1042"/>
      <c r="Z12" s="1042"/>
      <c r="AA12" s="1042"/>
      <c r="AB12" s="1042"/>
      <c r="AC12" s="1042"/>
      <c r="AD12" s="1042"/>
      <c r="AE12" s="1042"/>
      <c r="AF12" s="1042"/>
      <c r="AG12" s="1042"/>
      <c r="AH12" s="1042"/>
      <c r="AI12" s="1042"/>
      <c r="AJ12" s="1042"/>
      <c r="AK12" s="1042"/>
      <c r="AL12" s="1042"/>
      <c r="AM12" s="1042"/>
      <c r="AN12" s="1042"/>
      <c r="AO12" s="1042"/>
      <c r="AP12" s="1042"/>
      <c r="AQ12" s="1042"/>
      <c r="AR12" s="1042"/>
      <c r="AS12" s="1042"/>
      <c r="AT12" s="1042"/>
      <c r="AU12" s="1042"/>
      <c r="AV12" s="1042"/>
      <c r="AW12" s="1042"/>
      <c r="AX12" s="1042"/>
      <c r="AY12" s="1042"/>
      <c r="AZ12" s="1042"/>
      <c r="BA12" s="1042"/>
      <c r="BB12" s="1043" t="str">
        <f>IF(BE3="４週","(10)1～4週目の勤務時間数合計","(10)1か月の勤務時間数　合計")</f>
        <v>(10)1～4週目の勤務時間数合計</v>
      </c>
      <c r="BC12" s="1044"/>
      <c r="BD12" s="1049" t="s">
        <v>655</v>
      </c>
      <c r="BE12" s="1050"/>
      <c r="BF12" s="1055" t="s">
        <v>656</v>
      </c>
      <c r="BG12" s="1056"/>
      <c r="BH12" s="1056"/>
      <c r="BI12" s="1056"/>
      <c r="BJ12" s="1057"/>
    </row>
    <row r="13" spans="2:67" ht="20.25" customHeight="1">
      <c r="B13" s="1075"/>
      <c r="C13" s="1058"/>
      <c r="D13" s="1078"/>
      <c r="E13" s="355"/>
      <c r="F13" s="356"/>
      <c r="G13" s="355"/>
      <c r="H13" s="356"/>
      <c r="I13" s="1082"/>
      <c r="J13" s="1083"/>
      <c r="K13" s="1087"/>
      <c r="L13" s="1059"/>
      <c r="M13" s="1059"/>
      <c r="N13" s="1078"/>
      <c r="O13" s="1087"/>
      <c r="P13" s="1059"/>
      <c r="Q13" s="1059"/>
      <c r="R13" s="1059"/>
      <c r="S13" s="1078"/>
      <c r="T13" s="357"/>
      <c r="U13" s="357"/>
      <c r="V13" s="358"/>
      <c r="W13" s="1064" t="s">
        <v>657</v>
      </c>
      <c r="X13" s="1064"/>
      <c r="Y13" s="1064"/>
      <c r="Z13" s="1064"/>
      <c r="AA13" s="1064"/>
      <c r="AB13" s="1064"/>
      <c r="AC13" s="1065"/>
      <c r="AD13" s="1066" t="s">
        <v>658</v>
      </c>
      <c r="AE13" s="1064"/>
      <c r="AF13" s="1064"/>
      <c r="AG13" s="1064"/>
      <c r="AH13" s="1064"/>
      <c r="AI13" s="1064"/>
      <c r="AJ13" s="1065"/>
      <c r="AK13" s="1066" t="s">
        <v>659</v>
      </c>
      <c r="AL13" s="1064"/>
      <c r="AM13" s="1064"/>
      <c r="AN13" s="1064"/>
      <c r="AO13" s="1064"/>
      <c r="AP13" s="1064"/>
      <c r="AQ13" s="1065"/>
      <c r="AR13" s="1066" t="s">
        <v>660</v>
      </c>
      <c r="AS13" s="1064"/>
      <c r="AT13" s="1064"/>
      <c r="AU13" s="1064"/>
      <c r="AV13" s="1064"/>
      <c r="AW13" s="1064"/>
      <c r="AX13" s="1065"/>
      <c r="AY13" s="1066" t="s">
        <v>661</v>
      </c>
      <c r="AZ13" s="1064"/>
      <c r="BA13" s="1064"/>
      <c r="BB13" s="1045"/>
      <c r="BC13" s="1046"/>
      <c r="BD13" s="1051"/>
      <c r="BE13" s="1052"/>
      <c r="BF13" s="1058"/>
      <c r="BG13" s="1059"/>
      <c r="BH13" s="1059"/>
      <c r="BI13" s="1059"/>
      <c r="BJ13" s="1060"/>
    </row>
    <row r="14" spans="2:67" ht="20.25" customHeight="1">
      <c r="B14" s="1075"/>
      <c r="C14" s="1058"/>
      <c r="D14" s="1078"/>
      <c r="E14" s="355"/>
      <c r="F14" s="356"/>
      <c r="G14" s="355"/>
      <c r="H14" s="356"/>
      <c r="I14" s="1082"/>
      <c r="J14" s="1083"/>
      <c r="K14" s="1087"/>
      <c r="L14" s="1059"/>
      <c r="M14" s="1059"/>
      <c r="N14" s="1078"/>
      <c r="O14" s="1087"/>
      <c r="P14" s="1059"/>
      <c r="Q14" s="1059"/>
      <c r="R14" s="1059"/>
      <c r="S14" s="1078"/>
      <c r="T14" s="357"/>
      <c r="U14" s="357"/>
      <c r="V14" s="358"/>
      <c r="W14" s="359">
        <v>1</v>
      </c>
      <c r="X14" s="360">
        <v>2</v>
      </c>
      <c r="Y14" s="360">
        <v>3</v>
      </c>
      <c r="Z14" s="360">
        <v>4</v>
      </c>
      <c r="AA14" s="360">
        <v>5</v>
      </c>
      <c r="AB14" s="360">
        <v>6</v>
      </c>
      <c r="AC14" s="361">
        <v>7</v>
      </c>
      <c r="AD14" s="362">
        <v>8</v>
      </c>
      <c r="AE14" s="360">
        <v>9</v>
      </c>
      <c r="AF14" s="360">
        <v>10</v>
      </c>
      <c r="AG14" s="360">
        <v>11</v>
      </c>
      <c r="AH14" s="360">
        <v>12</v>
      </c>
      <c r="AI14" s="360">
        <v>13</v>
      </c>
      <c r="AJ14" s="361">
        <v>14</v>
      </c>
      <c r="AK14" s="359">
        <v>15</v>
      </c>
      <c r="AL14" s="360">
        <v>16</v>
      </c>
      <c r="AM14" s="360">
        <v>17</v>
      </c>
      <c r="AN14" s="360">
        <v>18</v>
      </c>
      <c r="AO14" s="360">
        <v>19</v>
      </c>
      <c r="AP14" s="360">
        <v>20</v>
      </c>
      <c r="AQ14" s="361">
        <v>21</v>
      </c>
      <c r="AR14" s="362">
        <v>22</v>
      </c>
      <c r="AS14" s="360">
        <v>23</v>
      </c>
      <c r="AT14" s="360">
        <v>24</v>
      </c>
      <c r="AU14" s="360">
        <v>25</v>
      </c>
      <c r="AV14" s="360">
        <v>26</v>
      </c>
      <c r="AW14" s="360">
        <v>27</v>
      </c>
      <c r="AX14" s="361">
        <v>28</v>
      </c>
      <c r="AY14" s="363" t="str">
        <f>IF($BE$3="実績",IF(DAY(DATE($AF$2,$AJ$2,29))=29,29,""),"")</f>
        <v/>
      </c>
      <c r="AZ14" s="364" t="str">
        <f>IF($BE$3="実績",IF(DAY(DATE($AF$2,$AJ$2,30))=30,30,""),"")</f>
        <v/>
      </c>
      <c r="BA14" s="365" t="str">
        <f>IF($BE$3="実績",IF(DAY(DATE($AF$2,$AJ$2,31))=31,31,""),"")</f>
        <v/>
      </c>
      <c r="BB14" s="1045"/>
      <c r="BC14" s="1046"/>
      <c r="BD14" s="1051"/>
      <c r="BE14" s="1052"/>
      <c r="BF14" s="1058"/>
      <c r="BG14" s="1059"/>
      <c r="BH14" s="1059"/>
      <c r="BI14" s="1059"/>
      <c r="BJ14" s="1060"/>
    </row>
    <row r="15" spans="2:67" ht="20.25" hidden="1" customHeight="1">
      <c r="B15" s="1075"/>
      <c r="C15" s="1058"/>
      <c r="D15" s="1078"/>
      <c r="E15" s="355"/>
      <c r="F15" s="356"/>
      <c r="G15" s="355"/>
      <c r="H15" s="356"/>
      <c r="I15" s="1082"/>
      <c r="J15" s="1083"/>
      <c r="K15" s="1087"/>
      <c r="L15" s="1059"/>
      <c r="M15" s="1059"/>
      <c r="N15" s="1078"/>
      <c r="O15" s="1087"/>
      <c r="P15" s="1059"/>
      <c r="Q15" s="1059"/>
      <c r="R15" s="1059"/>
      <c r="S15" s="1078"/>
      <c r="T15" s="357"/>
      <c r="U15" s="357"/>
      <c r="V15" s="358"/>
      <c r="W15" s="359">
        <f>WEEKDAY(DATE($AF$2,$AJ$2,1))</f>
        <v>7</v>
      </c>
      <c r="X15" s="360">
        <f>WEEKDAY(DATE($AF$2,$AJ$2,2))</f>
        <v>1</v>
      </c>
      <c r="Y15" s="360">
        <f>WEEKDAY(DATE($AF$2,$AJ$2,3))</f>
        <v>2</v>
      </c>
      <c r="Z15" s="360">
        <f>WEEKDAY(DATE($AF$2,$AJ$2,4))</f>
        <v>3</v>
      </c>
      <c r="AA15" s="360">
        <f>WEEKDAY(DATE($AF$2,$AJ$2,5))</f>
        <v>4</v>
      </c>
      <c r="AB15" s="360">
        <f>WEEKDAY(DATE($AF$2,$AJ$2,6))</f>
        <v>5</v>
      </c>
      <c r="AC15" s="361">
        <f>WEEKDAY(DATE($AF$2,$AJ$2,7))</f>
        <v>6</v>
      </c>
      <c r="AD15" s="362">
        <f>WEEKDAY(DATE($AF$2,$AJ$2,8))</f>
        <v>7</v>
      </c>
      <c r="AE15" s="360">
        <f>WEEKDAY(DATE($AF$2,$AJ$2,9))</f>
        <v>1</v>
      </c>
      <c r="AF15" s="360">
        <f>WEEKDAY(DATE($AF$2,$AJ$2,10))</f>
        <v>2</v>
      </c>
      <c r="AG15" s="360">
        <f>WEEKDAY(DATE($AF$2,$AJ$2,11))</f>
        <v>3</v>
      </c>
      <c r="AH15" s="360">
        <f>WEEKDAY(DATE($AF$2,$AJ$2,12))</f>
        <v>4</v>
      </c>
      <c r="AI15" s="360">
        <f>WEEKDAY(DATE($AF$2,$AJ$2,13))</f>
        <v>5</v>
      </c>
      <c r="AJ15" s="361">
        <f>WEEKDAY(DATE($AF$2,$AJ$2,14))</f>
        <v>6</v>
      </c>
      <c r="AK15" s="362">
        <f>WEEKDAY(DATE($AF$2,$AJ$2,15))</f>
        <v>7</v>
      </c>
      <c r="AL15" s="360">
        <f>WEEKDAY(DATE($AF$2,$AJ$2,16))</f>
        <v>1</v>
      </c>
      <c r="AM15" s="360">
        <f>WEEKDAY(DATE($AF$2,$AJ$2,17))</f>
        <v>2</v>
      </c>
      <c r="AN15" s="360">
        <f>WEEKDAY(DATE($AF$2,$AJ$2,18))</f>
        <v>3</v>
      </c>
      <c r="AO15" s="360">
        <f>WEEKDAY(DATE($AF$2,$AJ$2,19))</f>
        <v>4</v>
      </c>
      <c r="AP15" s="360">
        <f>WEEKDAY(DATE($AF$2,$AJ$2,20))</f>
        <v>5</v>
      </c>
      <c r="AQ15" s="361">
        <f>WEEKDAY(DATE($AF$2,$AJ$2,21))</f>
        <v>6</v>
      </c>
      <c r="AR15" s="362">
        <f>WEEKDAY(DATE($AF$2,$AJ$2,22))</f>
        <v>7</v>
      </c>
      <c r="AS15" s="360">
        <f>WEEKDAY(DATE($AF$2,$AJ$2,23))</f>
        <v>1</v>
      </c>
      <c r="AT15" s="360">
        <f>WEEKDAY(DATE($AF$2,$AJ$2,24))</f>
        <v>2</v>
      </c>
      <c r="AU15" s="360">
        <f>WEEKDAY(DATE($AF$2,$AJ$2,25))</f>
        <v>3</v>
      </c>
      <c r="AV15" s="360">
        <f>WEEKDAY(DATE($AF$2,$AJ$2,26))</f>
        <v>4</v>
      </c>
      <c r="AW15" s="360">
        <f>WEEKDAY(DATE($AF$2,$AJ$2,27))</f>
        <v>5</v>
      </c>
      <c r="AX15" s="361">
        <f>WEEKDAY(DATE($AF$2,$AJ$2,28))</f>
        <v>6</v>
      </c>
      <c r="AY15" s="362">
        <f>IF(AY14=29,WEEKDAY(DATE($AF$2,$AJ$2,29)),0)</f>
        <v>0</v>
      </c>
      <c r="AZ15" s="360">
        <f>IF(AZ14=30,WEEKDAY(DATE($AF$2,$AJ$2,30)),0)</f>
        <v>0</v>
      </c>
      <c r="BA15" s="361">
        <f>IF(BA14=31,WEEKDAY(DATE($AF$2,$AJ$2,31)),0)</f>
        <v>0</v>
      </c>
      <c r="BB15" s="1045"/>
      <c r="BC15" s="1046"/>
      <c r="BD15" s="1051"/>
      <c r="BE15" s="1052"/>
      <c r="BF15" s="1058"/>
      <c r="BG15" s="1059"/>
      <c r="BH15" s="1059"/>
      <c r="BI15" s="1059"/>
      <c r="BJ15" s="1060"/>
    </row>
    <row r="16" spans="2:67" ht="20.25" customHeight="1" thickBot="1">
      <c r="B16" s="1076"/>
      <c r="C16" s="1061"/>
      <c r="D16" s="1079"/>
      <c r="E16" s="366"/>
      <c r="F16" s="367"/>
      <c r="G16" s="366"/>
      <c r="H16" s="367"/>
      <c r="I16" s="1084"/>
      <c r="J16" s="1085"/>
      <c r="K16" s="1088"/>
      <c r="L16" s="1062"/>
      <c r="M16" s="1062"/>
      <c r="N16" s="1079"/>
      <c r="O16" s="1088"/>
      <c r="P16" s="1062"/>
      <c r="Q16" s="1062"/>
      <c r="R16" s="1062"/>
      <c r="S16" s="1079"/>
      <c r="T16" s="368"/>
      <c r="U16" s="368"/>
      <c r="V16" s="369"/>
      <c r="W16" s="370" t="str">
        <f>IF(W15=1,"日",IF(W15=2,"月",IF(W15=3,"火",IF(W15=4,"水",IF(W15=5,"木",IF(W15=6,"金","土"))))))</f>
        <v>土</v>
      </c>
      <c r="X16" s="371" t="str">
        <f t="shared" ref="X16:AX16" si="0">IF(X15=1,"日",IF(X15=2,"月",IF(X15=3,"火",IF(X15=4,"水",IF(X15=5,"木",IF(X15=6,"金","土"))))))</f>
        <v>日</v>
      </c>
      <c r="Y16" s="371" t="str">
        <f t="shared" si="0"/>
        <v>月</v>
      </c>
      <c r="Z16" s="371" t="str">
        <f t="shared" si="0"/>
        <v>火</v>
      </c>
      <c r="AA16" s="371" t="str">
        <f t="shared" si="0"/>
        <v>水</v>
      </c>
      <c r="AB16" s="371" t="str">
        <f t="shared" si="0"/>
        <v>木</v>
      </c>
      <c r="AC16" s="372" t="str">
        <f t="shared" si="0"/>
        <v>金</v>
      </c>
      <c r="AD16" s="373" t="str">
        <f>IF(AD15=1,"日",IF(AD15=2,"月",IF(AD15=3,"火",IF(AD15=4,"水",IF(AD15=5,"木",IF(AD15=6,"金","土"))))))</f>
        <v>土</v>
      </c>
      <c r="AE16" s="371" t="str">
        <f t="shared" si="0"/>
        <v>日</v>
      </c>
      <c r="AF16" s="371" t="str">
        <f t="shared" si="0"/>
        <v>月</v>
      </c>
      <c r="AG16" s="371" t="str">
        <f t="shared" si="0"/>
        <v>火</v>
      </c>
      <c r="AH16" s="371" t="str">
        <f t="shared" si="0"/>
        <v>水</v>
      </c>
      <c r="AI16" s="371" t="str">
        <f t="shared" si="0"/>
        <v>木</v>
      </c>
      <c r="AJ16" s="372" t="str">
        <f t="shared" si="0"/>
        <v>金</v>
      </c>
      <c r="AK16" s="373" t="str">
        <f>IF(AK15=1,"日",IF(AK15=2,"月",IF(AK15=3,"火",IF(AK15=4,"水",IF(AK15=5,"木",IF(AK15=6,"金","土"))))))</f>
        <v>土</v>
      </c>
      <c r="AL16" s="371" t="str">
        <f t="shared" si="0"/>
        <v>日</v>
      </c>
      <c r="AM16" s="371" t="str">
        <f t="shared" si="0"/>
        <v>月</v>
      </c>
      <c r="AN16" s="371" t="str">
        <f t="shared" si="0"/>
        <v>火</v>
      </c>
      <c r="AO16" s="371" t="str">
        <f t="shared" si="0"/>
        <v>水</v>
      </c>
      <c r="AP16" s="371" t="str">
        <f t="shared" si="0"/>
        <v>木</v>
      </c>
      <c r="AQ16" s="372" t="str">
        <f t="shared" si="0"/>
        <v>金</v>
      </c>
      <c r="AR16" s="373" t="str">
        <f>IF(AR15=1,"日",IF(AR15=2,"月",IF(AR15=3,"火",IF(AR15=4,"水",IF(AR15=5,"木",IF(AR15=6,"金","土"))))))</f>
        <v>土</v>
      </c>
      <c r="AS16" s="371" t="str">
        <f t="shared" si="0"/>
        <v>日</v>
      </c>
      <c r="AT16" s="371" t="str">
        <f t="shared" si="0"/>
        <v>月</v>
      </c>
      <c r="AU16" s="371" t="str">
        <f t="shared" si="0"/>
        <v>火</v>
      </c>
      <c r="AV16" s="371" t="str">
        <f t="shared" si="0"/>
        <v>水</v>
      </c>
      <c r="AW16" s="371" t="str">
        <f t="shared" si="0"/>
        <v>木</v>
      </c>
      <c r="AX16" s="372" t="str">
        <f t="shared" si="0"/>
        <v>金</v>
      </c>
      <c r="AY16" s="371" t="str">
        <f>IF(AY15=1,"日",IF(AY15=2,"月",IF(AY15=3,"火",IF(AY15=4,"水",IF(AY15=5,"木",IF(AY15=6,"金",IF(AY15=0,"","土")))))))</f>
        <v/>
      </c>
      <c r="AZ16" s="371" t="str">
        <f>IF(AZ15=1,"日",IF(AZ15=2,"月",IF(AZ15=3,"火",IF(AZ15=4,"水",IF(AZ15=5,"木",IF(AZ15=6,"金",IF(AZ15=0,"","土")))))))</f>
        <v/>
      </c>
      <c r="BA16" s="371" t="str">
        <f>IF(BA15=1,"日",IF(BA15=2,"月",IF(BA15=3,"火",IF(BA15=4,"水",IF(BA15=5,"木",IF(BA15=6,"金",IF(BA15=0,"","土")))))))</f>
        <v/>
      </c>
      <c r="BB16" s="1047"/>
      <c r="BC16" s="1048"/>
      <c r="BD16" s="1053"/>
      <c r="BE16" s="1054"/>
      <c r="BF16" s="1061"/>
      <c r="BG16" s="1062"/>
      <c r="BH16" s="1062"/>
      <c r="BI16" s="1062"/>
      <c r="BJ16" s="1063"/>
    </row>
    <row r="17" spans="2:62" ht="20.25" customHeight="1">
      <c r="B17" s="984">
        <f>B15+1</f>
        <v>1</v>
      </c>
      <c r="C17" s="1030"/>
      <c r="D17" s="1031"/>
      <c r="E17" s="374"/>
      <c r="F17" s="375"/>
      <c r="G17" s="374"/>
      <c r="H17" s="375"/>
      <c r="I17" s="1032"/>
      <c r="J17" s="1033"/>
      <c r="K17" s="1034"/>
      <c r="L17" s="1035"/>
      <c r="M17" s="1035"/>
      <c r="N17" s="1031"/>
      <c r="O17" s="1036"/>
      <c r="P17" s="1037"/>
      <c r="Q17" s="1037"/>
      <c r="R17" s="1037"/>
      <c r="S17" s="1038"/>
      <c r="T17" s="376" t="s">
        <v>662</v>
      </c>
      <c r="U17" s="377"/>
      <c r="V17" s="378"/>
      <c r="W17" s="379"/>
      <c r="X17" s="380"/>
      <c r="Y17" s="380"/>
      <c r="Z17" s="380"/>
      <c r="AA17" s="380"/>
      <c r="AB17" s="380"/>
      <c r="AC17" s="381"/>
      <c r="AD17" s="379"/>
      <c r="AE17" s="380"/>
      <c r="AF17" s="380"/>
      <c r="AG17" s="380"/>
      <c r="AH17" s="380"/>
      <c r="AI17" s="380"/>
      <c r="AJ17" s="381"/>
      <c r="AK17" s="379"/>
      <c r="AL17" s="380"/>
      <c r="AM17" s="380"/>
      <c r="AN17" s="380"/>
      <c r="AO17" s="380"/>
      <c r="AP17" s="380"/>
      <c r="AQ17" s="381"/>
      <c r="AR17" s="379"/>
      <c r="AS17" s="380"/>
      <c r="AT17" s="380"/>
      <c r="AU17" s="380"/>
      <c r="AV17" s="380"/>
      <c r="AW17" s="380"/>
      <c r="AX17" s="381"/>
      <c r="AY17" s="379"/>
      <c r="AZ17" s="380"/>
      <c r="BA17" s="380"/>
      <c r="BB17" s="1039"/>
      <c r="BC17" s="1040"/>
      <c r="BD17" s="1025"/>
      <c r="BE17" s="1026"/>
      <c r="BF17" s="1027"/>
      <c r="BG17" s="1028"/>
      <c r="BH17" s="1028"/>
      <c r="BI17" s="1028"/>
      <c r="BJ17" s="1029"/>
    </row>
    <row r="18" spans="2:62" ht="20.25" customHeight="1">
      <c r="B18" s="1006"/>
      <c r="C18" s="1019"/>
      <c r="D18" s="1020"/>
      <c r="E18" s="382"/>
      <c r="F18" s="383">
        <f>C17</f>
        <v>0</v>
      </c>
      <c r="G18" s="382"/>
      <c r="H18" s="383">
        <f>I17</f>
        <v>0</v>
      </c>
      <c r="I18" s="1021"/>
      <c r="J18" s="1022"/>
      <c r="K18" s="1023"/>
      <c r="L18" s="1024"/>
      <c r="M18" s="1024"/>
      <c r="N18" s="1020"/>
      <c r="O18" s="998"/>
      <c r="P18" s="999"/>
      <c r="Q18" s="999"/>
      <c r="R18" s="999"/>
      <c r="S18" s="1000"/>
      <c r="T18" s="384" t="s">
        <v>663</v>
      </c>
      <c r="U18" s="385"/>
      <c r="V18" s="386"/>
      <c r="W18" s="387" t="str">
        <v/>
      </c>
      <c r="X18" s="388" t="str">
        <v/>
      </c>
      <c r="Y18" s="388" t="str">
        <v/>
      </c>
      <c r="Z18" s="388" t="str">
        <v/>
      </c>
      <c r="AA18" s="388" t="str">
        <v/>
      </c>
      <c r="AB18" s="388" t="str">
        <v/>
      </c>
      <c r="AC18" s="389" t="str">
        <v/>
      </c>
      <c r="AD18" s="387" t="str">
        <v/>
      </c>
      <c r="AE18" s="388" t="str">
        <v/>
      </c>
      <c r="AF18" s="388" t="str">
        <v/>
      </c>
      <c r="AG18" s="388" t="str">
        <v/>
      </c>
      <c r="AH18" s="388" t="str">
        <v/>
      </c>
      <c r="AI18" s="388" t="str">
        <v/>
      </c>
      <c r="AJ18" s="389" t="str">
        <v/>
      </c>
      <c r="AK18" s="387" t="str">
        <v/>
      </c>
      <c r="AL18" s="388" t="str">
        <v/>
      </c>
      <c r="AM18" s="388" t="str">
        <v/>
      </c>
      <c r="AN18" s="388" t="str">
        <v/>
      </c>
      <c r="AO18" s="388" t="str">
        <v/>
      </c>
      <c r="AP18" s="388" t="str">
        <v/>
      </c>
      <c r="AQ18" s="389" t="str">
        <v/>
      </c>
      <c r="AR18" s="387" t="str">
        <v/>
      </c>
      <c r="AS18" s="388" t="str">
        <v/>
      </c>
      <c r="AT18" s="388" t="str">
        <v/>
      </c>
      <c r="AU18" s="388" t="str">
        <v/>
      </c>
      <c r="AV18" s="388" t="str">
        <v/>
      </c>
      <c r="AW18" s="388" t="str">
        <v/>
      </c>
      <c r="AX18" s="389" t="str">
        <v/>
      </c>
      <c r="AY18" s="387" t="str">
        <v/>
      </c>
      <c r="AZ18" s="388" t="str">
        <v/>
      </c>
      <c r="BA18" s="388" t="str">
        <v/>
      </c>
      <c r="BB18" s="1016">
        <f>IF($BE$3="４週",SUM(W18:AX18),IF($BE$3="暦月",SUM(W18:BA18),""))</f>
        <v>0</v>
      </c>
      <c r="BC18" s="1017"/>
      <c r="BD18" s="1018">
        <f>IF($BE$3="４週",BB18/4,IF($BE$3="暦月",(BB18/($BE$8/7)),""))</f>
        <v>0</v>
      </c>
      <c r="BE18" s="1017"/>
      <c r="BF18" s="1013"/>
      <c r="BG18" s="1014"/>
      <c r="BH18" s="1014"/>
      <c r="BI18" s="1014"/>
      <c r="BJ18" s="1015"/>
    </row>
    <row r="19" spans="2:62" ht="20.25" customHeight="1">
      <c r="B19" s="984">
        <f>B17+1</f>
        <v>2</v>
      </c>
      <c r="C19" s="986"/>
      <c r="D19" s="987"/>
      <c r="E19" s="390"/>
      <c r="F19" s="391"/>
      <c r="G19" s="390"/>
      <c r="H19" s="391"/>
      <c r="I19" s="990"/>
      <c r="J19" s="991"/>
      <c r="K19" s="994"/>
      <c r="L19" s="995"/>
      <c r="M19" s="995"/>
      <c r="N19" s="987"/>
      <c r="O19" s="998"/>
      <c r="P19" s="999"/>
      <c r="Q19" s="999"/>
      <c r="R19" s="999"/>
      <c r="S19" s="1000"/>
      <c r="T19" s="392" t="s">
        <v>662</v>
      </c>
      <c r="U19" s="393"/>
      <c r="V19" s="394"/>
      <c r="W19" s="395"/>
      <c r="X19" s="396"/>
      <c r="Y19" s="396"/>
      <c r="Z19" s="396"/>
      <c r="AA19" s="396"/>
      <c r="AB19" s="396"/>
      <c r="AC19" s="397"/>
      <c r="AD19" s="395"/>
      <c r="AE19" s="396"/>
      <c r="AF19" s="396"/>
      <c r="AG19" s="396"/>
      <c r="AH19" s="396"/>
      <c r="AI19" s="396"/>
      <c r="AJ19" s="397"/>
      <c r="AK19" s="395"/>
      <c r="AL19" s="396"/>
      <c r="AM19" s="396"/>
      <c r="AN19" s="396"/>
      <c r="AO19" s="396"/>
      <c r="AP19" s="396"/>
      <c r="AQ19" s="397"/>
      <c r="AR19" s="395"/>
      <c r="AS19" s="396"/>
      <c r="AT19" s="396"/>
      <c r="AU19" s="396"/>
      <c r="AV19" s="396"/>
      <c r="AW19" s="396"/>
      <c r="AX19" s="397"/>
      <c r="AY19" s="395"/>
      <c r="AZ19" s="396"/>
      <c r="BA19" s="398"/>
      <c r="BB19" s="1004"/>
      <c r="BC19" s="1005"/>
      <c r="BD19" s="966"/>
      <c r="BE19" s="967"/>
      <c r="BF19" s="968"/>
      <c r="BG19" s="969"/>
      <c r="BH19" s="969"/>
      <c r="BI19" s="969"/>
      <c r="BJ19" s="970"/>
    </row>
    <row r="20" spans="2:62" ht="20.25" customHeight="1">
      <c r="B20" s="1006"/>
      <c r="C20" s="1019"/>
      <c r="D20" s="1020"/>
      <c r="E20" s="382"/>
      <c r="F20" s="383">
        <f>C19</f>
        <v>0</v>
      </c>
      <c r="G20" s="382"/>
      <c r="H20" s="383">
        <f>I19</f>
        <v>0</v>
      </c>
      <c r="I20" s="1021"/>
      <c r="J20" s="1022"/>
      <c r="K20" s="1023"/>
      <c r="L20" s="1024"/>
      <c r="M20" s="1024"/>
      <c r="N20" s="1020"/>
      <c r="O20" s="998"/>
      <c r="P20" s="999"/>
      <c r="Q20" s="999"/>
      <c r="R20" s="999"/>
      <c r="S20" s="1000"/>
      <c r="T20" s="384" t="s">
        <v>663</v>
      </c>
      <c r="U20" s="385"/>
      <c r="V20" s="386"/>
      <c r="W20" s="387" t="str">
        <v/>
      </c>
      <c r="X20" s="388" t="str">
        <v/>
      </c>
      <c r="Y20" s="388" t="str">
        <v/>
      </c>
      <c r="Z20" s="388" t="str">
        <v/>
      </c>
      <c r="AA20" s="388" t="str">
        <v/>
      </c>
      <c r="AB20" s="388" t="str">
        <v/>
      </c>
      <c r="AC20" s="389" t="str">
        <v/>
      </c>
      <c r="AD20" s="387" t="str">
        <v/>
      </c>
      <c r="AE20" s="388" t="str">
        <v/>
      </c>
      <c r="AF20" s="388" t="str">
        <v/>
      </c>
      <c r="AG20" s="388" t="str">
        <v/>
      </c>
      <c r="AH20" s="388" t="str">
        <v/>
      </c>
      <c r="AI20" s="388" t="str">
        <v/>
      </c>
      <c r="AJ20" s="389" t="str">
        <v/>
      </c>
      <c r="AK20" s="387" t="str">
        <v/>
      </c>
      <c r="AL20" s="388" t="str">
        <v/>
      </c>
      <c r="AM20" s="388" t="str">
        <v/>
      </c>
      <c r="AN20" s="388" t="str">
        <v/>
      </c>
      <c r="AO20" s="388" t="str">
        <v/>
      </c>
      <c r="AP20" s="388" t="str">
        <v/>
      </c>
      <c r="AQ20" s="389" t="str">
        <v/>
      </c>
      <c r="AR20" s="387" t="str">
        <v/>
      </c>
      <c r="AS20" s="388" t="str">
        <v/>
      </c>
      <c r="AT20" s="388" t="str">
        <v/>
      </c>
      <c r="AU20" s="388" t="str">
        <v/>
      </c>
      <c r="AV20" s="388" t="str">
        <v/>
      </c>
      <c r="AW20" s="388" t="str">
        <v/>
      </c>
      <c r="AX20" s="389" t="str">
        <v/>
      </c>
      <c r="AY20" s="387" t="str">
        <v/>
      </c>
      <c r="AZ20" s="388" t="str">
        <v/>
      </c>
      <c r="BA20" s="388" t="str">
        <v/>
      </c>
      <c r="BB20" s="1016">
        <f>IF($BE$3="４週",SUM(W20:AX20),IF($BE$3="暦月",SUM(W20:BA20),""))</f>
        <v>0</v>
      </c>
      <c r="BC20" s="1017"/>
      <c r="BD20" s="1018">
        <f>IF($BE$3="４週",BB20/4,IF($BE$3="暦月",(BB20/($BE$8/7)),""))</f>
        <v>0</v>
      </c>
      <c r="BE20" s="1017"/>
      <c r="BF20" s="1013"/>
      <c r="BG20" s="1014"/>
      <c r="BH20" s="1014"/>
      <c r="BI20" s="1014"/>
      <c r="BJ20" s="1015"/>
    </row>
    <row r="21" spans="2:62" ht="20.25" customHeight="1">
      <c r="B21" s="984">
        <f>B19+1</f>
        <v>3</v>
      </c>
      <c r="C21" s="986"/>
      <c r="D21" s="987"/>
      <c r="E21" s="382"/>
      <c r="F21" s="383"/>
      <c r="G21" s="382"/>
      <c r="H21" s="383"/>
      <c r="I21" s="990"/>
      <c r="J21" s="991"/>
      <c r="K21" s="994"/>
      <c r="L21" s="995"/>
      <c r="M21" s="995"/>
      <c r="N21" s="987"/>
      <c r="O21" s="998"/>
      <c r="P21" s="999"/>
      <c r="Q21" s="999"/>
      <c r="R21" s="999"/>
      <c r="S21" s="1000"/>
      <c r="T21" s="392" t="s">
        <v>662</v>
      </c>
      <c r="U21" s="393"/>
      <c r="V21" s="394"/>
      <c r="W21" s="395"/>
      <c r="X21" s="396"/>
      <c r="Y21" s="396"/>
      <c r="Z21" s="396"/>
      <c r="AA21" s="396"/>
      <c r="AB21" s="396"/>
      <c r="AC21" s="397"/>
      <c r="AD21" s="395"/>
      <c r="AE21" s="396"/>
      <c r="AF21" s="396"/>
      <c r="AG21" s="396"/>
      <c r="AH21" s="396"/>
      <c r="AI21" s="396"/>
      <c r="AJ21" s="397"/>
      <c r="AK21" s="395"/>
      <c r="AL21" s="396"/>
      <c r="AM21" s="396"/>
      <c r="AN21" s="396"/>
      <c r="AO21" s="396"/>
      <c r="AP21" s="396"/>
      <c r="AQ21" s="397"/>
      <c r="AR21" s="395"/>
      <c r="AS21" s="396"/>
      <c r="AT21" s="396"/>
      <c r="AU21" s="396"/>
      <c r="AV21" s="396"/>
      <c r="AW21" s="396"/>
      <c r="AX21" s="397"/>
      <c r="AY21" s="395"/>
      <c r="AZ21" s="396"/>
      <c r="BA21" s="398"/>
      <c r="BB21" s="1004"/>
      <c r="BC21" s="1005"/>
      <c r="BD21" s="966"/>
      <c r="BE21" s="967"/>
      <c r="BF21" s="968"/>
      <c r="BG21" s="969"/>
      <c r="BH21" s="969"/>
      <c r="BI21" s="969"/>
      <c r="BJ21" s="970"/>
    </row>
    <row r="22" spans="2:62" ht="20.25" customHeight="1">
      <c r="B22" s="1006"/>
      <c r="C22" s="1019"/>
      <c r="D22" s="1020"/>
      <c r="E22" s="382"/>
      <c r="F22" s="383">
        <f>C21</f>
        <v>0</v>
      </c>
      <c r="G22" s="382"/>
      <c r="H22" s="383">
        <f>I21</f>
        <v>0</v>
      </c>
      <c r="I22" s="1021"/>
      <c r="J22" s="1022"/>
      <c r="K22" s="1023"/>
      <c r="L22" s="1024"/>
      <c r="M22" s="1024"/>
      <c r="N22" s="1020"/>
      <c r="O22" s="998"/>
      <c r="P22" s="999"/>
      <c r="Q22" s="999"/>
      <c r="R22" s="999"/>
      <c r="S22" s="1000"/>
      <c r="T22" s="384" t="s">
        <v>663</v>
      </c>
      <c r="U22" s="385"/>
      <c r="V22" s="386"/>
      <c r="W22" s="387" t="str">
        <v/>
      </c>
      <c r="X22" s="388" t="str">
        <v/>
      </c>
      <c r="Y22" s="388" t="str">
        <v/>
      </c>
      <c r="Z22" s="388" t="str">
        <v/>
      </c>
      <c r="AA22" s="388" t="str">
        <v/>
      </c>
      <c r="AB22" s="388" t="str">
        <v/>
      </c>
      <c r="AC22" s="389" t="str">
        <v/>
      </c>
      <c r="AD22" s="387" t="str">
        <v/>
      </c>
      <c r="AE22" s="388" t="str">
        <v/>
      </c>
      <c r="AF22" s="388" t="str">
        <v/>
      </c>
      <c r="AG22" s="388" t="str">
        <v/>
      </c>
      <c r="AH22" s="388" t="str">
        <v/>
      </c>
      <c r="AI22" s="388" t="str">
        <v/>
      </c>
      <c r="AJ22" s="389" t="str">
        <v/>
      </c>
      <c r="AK22" s="387" t="str">
        <v/>
      </c>
      <c r="AL22" s="388" t="str">
        <v/>
      </c>
      <c r="AM22" s="388" t="str">
        <v/>
      </c>
      <c r="AN22" s="388" t="str">
        <v/>
      </c>
      <c r="AO22" s="388" t="str">
        <v/>
      </c>
      <c r="AP22" s="388" t="str">
        <v/>
      </c>
      <c r="AQ22" s="389" t="str">
        <v/>
      </c>
      <c r="AR22" s="387" t="str">
        <v/>
      </c>
      <c r="AS22" s="388" t="str">
        <v/>
      </c>
      <c r="AT22" s="388" t="str">
        <v/>
      </c>
      <c r="AU22" s="388" t="str">
        <v/>
      </c>
      <c r="AV22" s="388" t="str">
        <v/>
      </c>
      <c r="AW22" s="388" t="str">
        <v/>
      </c>
      <c r="AX22" s="389" t="str">
        <v/>
      </c>
      <c r="AY22" s="387" t="str">
        <v/>
      </c>
      <c r="AZ22" s="388" t="str">
        <v/>
      </c>
      <c r="BA22" s="388" t="str">
        <v/>
      </c>
      <c r="BB22" s="1016">
        <f>IF($BE$3="４週",SUM(W22:AX22),IF($BE$3="暦月",SUM(W22:BA22),""))</f>
        <v>0</v>
      </c>
      <c r="BC22" s="1017"/>
      <c r="BD22" s="1018">
        <f>IF($BE$3="４週",BB22/4,IF($BE$3="暦月",(BB22/($BE$8/7)),""))</f>
        <v>0</v>
      </c>
      <c r="BE22" s="1017"/>
      <c r="BF22" s="1013"/>
      <c r="BG22" s="1014"/>
      <c r="BH22" s="1014"/>
      <c r="BI22" s="1014"/>
      <c r="BJ22" s="1015"/>
    </row>
    <row r="23" spans="2:62" ht="20.25" customHeight="1">
      <c r="B23" s="984">
        <f>B21+1</f>
        <v>4</v>
      </c>
      <c r="C23" s="986"/>
      <c r="D23" s="987"/>
      <c r="E23" s="382"/>
      <c r="F23" s="383"/>
      <c r="G23" s="382"/>
      <c r="H23" s="383"/>
      <c r="I23" s="990"/>
      <c r="J23" s="991"/>
      <c r="K23" s="994"/>
      <c r="L23" s="995"/>
      <c r="M23" s="995"/>
      <c r="N23" s="987"/>
      <c r="O23" s="998"/>
      <c r="P23" s="999"/>
      <c r="Q23" s="999"/>
      <c r="R23" s="999"/>
      <c r="S23" s="1000"/>
      <c r="T23" s="392" t="s">
        <v>662</v>
      </c>
      <c r="U23" s="393"/>
      <c r="V23" s="394"/>
      <c r="W23" s="395"/>
      <c r="X23" s="396"/>
      <c r="Y23" s="396"/>
      <c r="Z23" s="396"/>
      <c r="AA23" s="396"/>
      <c r="AB23" s="396"/>
      <c r="AC23" s="397"/>
      <c r="AD23" s="395"/>
      <c r="AE23" s="396"/>
      <c r="AF23" s="396"/>
      <c r="AG23" s="396"/>
      <c r="AH23" s="396"/>
      <c r="AI23" s="396"/>
      <c r="AJ23" s="397"/>
      <c r="AK23" s="395"/>
      <c r="AL23" s="396"/>
      <c r="AM23" s="396"/>
      <c r="AN23" s="396"/>
      <c r="AO23" s="396"/>
      <c r="AP23" s="396"/>
      <c r="AQ23" s="397"/>
      <c r="AR23" s="395"/>
      <c r="AS23" s="396"/>
      <c r="AT23" s="396"/>
      <c r="AU23" s="396"/>
      <c r="AV23" s="396"/>
      <c r="AW23" s="396"/>
      <c r="AX23" s="397"/>
      <c r="AY23" s="395"/>
      <c r="AZ23" s="396"/>
      <c r="BA23" s="398"/>
      <c r="BB23" s="1004"/>
      <c r="BC23" s="1005"/>
      <c r="BD23" s="966"/>
      <c r="BE23" s="967"/>
      <c r="BF23" s="968"/>
      <c r="BG23" s="969"/>
      <c r="BH23" s="969"/>
      <c r="BI23" s="969"/>
      <c r="BJ23" s="970"/>
    </row>
    <row r="24" spans="2:62" ht="20.25" customHeight="1">
      <c r="B24" s="1006"/>
      <c r="C24" s="1019"/>
      <c r="D24" s="1020"/>
      <c r="E24" s="382"/>
      <c r="F24" s="383">
        <f>C23</f>
        <v>0</v>
      </c>
      <c r="G24" s="382"/>
      <c r="H24" s="383">
        <f>I23</f>
        <v>0</v>
      </c>
      <c r="I24" s="1021"/>
      <c r="J24" s="1022"/>
      <c r="K24" s="1023"/>
      <c r="L24" s="1024"/>
      <c r="M24" s="1024"/>
      <c r="N24" s="1020"/>
      <c r="O24" s="998"/>
      <c r="P24" s="999"/>
      <c r="Q24" s="999"/>
      <c r="R24" s="999"/>
      <c r="S24" s="1000"/>
      <c r="T24" s="384" t="s">
        <v>663</v>
      </c>
      <c r="U24" s="385"/>
      <c r="V24" s="386"/>
      <c r="W24" s="387" t="str">
        <v/>
      </c>
      <c r="X24" s="388" t="str">
        <v/>
      </c>
      <c r="Y24" s="388" t="str">
        <v/>
      </c>
      <c r="Z24" s="388" t="str">
        <v/>
      </c>
      <c r="AA24" s="388" t="str">
        <v/>
      </c>
      <c r="AB24" s="388" t="str">
        <v/>
      </c>
      <c r="AC24" s="389" t="str">
        <v/>
      </c>
      <c r="AD24" s="387" t="str">
        <v/>
      </c>
      <c r="AE24" s="388" t="str">
        <v/>
      </c>
      <c r="AF24" s="388" t="str">
        <v/>
      </c>
      <c r="AG24" s="388" t="str">
        <v/>
      </c>
      <c r="AH24" s="388" t="str">
        <v/>
      </c>
      <c r="AI24" s="388" t="str">
        <v/>
      </c>
      <c r="AJ24" s="389" t="str">
        <v/>
      </c>
      <c r="AK24" s="387" t="str">
        <v/>
      </c>
      <c r="AL24" s="388" t="str">
        <v/>
      </c>
      <c r="AM24" s="388" t="str">
        <v/>
      </c>
      <c r="AN24" s="388" t="str">
        <v/>
      </c>
      <c r="AO24" s="388" t="str">
        <v/>
      </c>
      <c r="AP24" s="388" t="str">
        <v/>
      </c>
      <c r="AQ24" s="389" t="str">
        <v/>
      </c>
      <c r="AR24" s="387" t="str">
        <v/>
      </c>
      <c r="AS24" s="388" t="str">
        <v/>
      </c>
      <c r="AT24" s="388" t="str">
        <v/>
      </c>
      <c r="AU24" s="388" t="str">
        <v/>
      </c>
      <c r="AV24" s="388" t="str">
        <v/>
      </c>
      <c r="AW24" s="388" t="str">
        <v/>
      </c>
      <c r="AX24" s="389" t="str">
        <v/>
      </c>
      <c r="AY24" s="387" t="str">
        <v/>
      </c>
      <c r="AZ24" s="388" t="str">
        <v/>
      </c>
      <c r="BA24" s="388" t="str">
        <v/>
      </c>
      <c r="BB24" s="1016">
        <f>IF($BE$3="４週",SUM(W24:AX24),IF($BE$3="暦月",SUM(W24:BA24),""))</f>
        <v>0</v>
      </c>
      <c r="BC24" s="1017"/>
      <c r="BD24" s="1018">
        <f>IF($BE$3="４週",BB24/4,IF($BE$3="暦月",(BB24/($BE$8/7)),""))</f>
        <v>0</v>
      </c>
      <c r="BE24" s="1017"/>
      <c r="BF24" s="1013"/>
      <c r="BG24" s="1014"/>
      <c r="BH24" s="1014"/>
      <c r="BI24" s="1014"/>
      <c r="BJ24" s="1015"/>
    </row>
    <row r="25" spans="2:62" ht="20.25" customHeight="1">
      <c r="B25" s="984">
        <f>B23+1</f>
        <v>5</v>
      </c>
      <c r="C25" s="986"/>
      <c r="D25" s="987"/>
      <c r="E25" s="382"/>
      <c r="F25" s="383"/>
      <c r="G25" s="382"/>
      <c r="H25" s="383"/>
      <c r="I25" s="990"/>
      <c r="J25" s="991"/>
      <c r="K25" s="994"/>
      <c r="L25" s="995"/>
      <c r="M25" s="995"/>
      <c r="N25" s="987"/>
      <c r="O25" s="998"/>
      <c r="P25" s="999"/>
      <c r="Q25" s="999"/>
      <c r="R25" s="999"/>
      <c r="S25" s="1000"/>
      <c r="T25" s="392" t="s">
        <v>662</v>
      </c>
      <c r="U25" s="393"/>
      <c r="V25" s="394"/>
      <c r="W25" s="395"/>
      <c r="X25" s="396"/>
      <c r="Y25" s="396"/>
      <c r="Z25" s="396"/>
      <c r="AA25" s="396"/>
      <c r="AB25" s="396"/>
      <c r="AC25" s="397"/>
      <c r="AD25" s="395"/>
      <c r="AE25" s="396"/>
      <c r="AF25" s="396"/>
      <c r="AG25" s="396"/>
      <c r="AH25" s="396"/>
      <c r="AI25" s="396"/>
      <c r="AJ25" s="397"/>
      <c r="AK25" s="395"/>
      <c r="AL25" s="396"/>
      <c r="AM25" s="396"/>
      <c r="AN25" s="396"/>
      <c r="AO25" s="396"/>
      <c r="AP25" s="396"/>
      <c r="AQ25" s="397"/>
      <c r="AR25" s="395"/>
      <c r="AS25" s="396"/>
      <c r="AT25" s="396"/>
      <c r="AU25" s="396"/>
      <c r="AV25" s="396"/>
      <c r="AW25" s="396"/>
      <c r="AX25" s="397"/>
      <c r="AY25" s="395"/>
      <c r="AZ25" s="396"/>
      <c r="BA25" s="398"/>
      <c r="BB25" s="1004"/>
      <c r="BC25" s="1005"/>
      <c r="BD25" s="966"/>
      <c r="BE25" s="967"/>
      <c r="BF25" s="968"/>
      <c r="BG25" s="969"/>
      <c r="BH25" s="969"/>
      <c r="BI25" s="969"/>
      <c r="BJ25" s="970"/>
    </row>
    <row r="26" spans="2:62" ht="20.25" customHeight="1">
      <c r="B26" s="1006"/>
      <c r="C26" s="1019"/>
      <c r="D26" s="1020"/>
      <c r="E26" s="382"/>
      <c r="F26" s="383">
        <f>C25</f>
        <v>0</v>
      </c>
      <c r="G26" s="382"/>
      <c r="H26" s="383">
        <f>I25</f>
        <v>0</v>
      </c>
      <c r="I26" s="1021"/>
      <c r="J26" s="1022"/>
      <c r="K26" s="1023"/>
      <c r="L26" s="1024"/>
      <c r="M26" s="1024"/>
      <c r="N26" s="1020"/>
      <c r="O26" s="998"/>
      <c r="P26" s="999"/>
      <c r="Q26" s="999"/>
      <c r="R26" s="999"/>
      <c r="S26" s="1000"/>
      <c r="T26" s="399" t="s">
        <v>663</v>
      </c>
      <c r="U26" s="400"/>
      <c r="V26" s="401"/>
      <c r="W26" s="387" t="str">
        <v/>
      </c>
      <c r="X26" s="388" t="str">
        <v/>
      </c>
      <c r="Y26" s="388" t="str">
        <v/>
      </c>
      <c r="Z26" s="388" t="str">
        <v/>
      </c>
      <c r="AA26" s="388" t="str">
        <v/>
      </c>
      <c r="AB26" s="388" t="str">
        <v/>
      </c>
      <c r="AC26" s="389" t="str">
        <v/>
      </c>
      <c r="AD26" s="387" t="str">
        <v/>
      </c>
      <c r="AE26" s="388" t="str">
        <v/>
      </c>
      <c r="AF26" s="388" t="str">
        <v/>
      </c>
      <c r="AG26" s="388" t="str">
        <v/>
      </c>
      <c r="AH26" s="388" t="str">
        <v/>
      </c>
      <c r="AI26" s="388" t="str">
        <v/>
      </c>
      <c r="AJ26" s="389" t="str">
        <v/>
      </c>
      <c r="AK26" s="387" t="str">
        <v/>
      </c>
      <c r="AL26" s="388" t="str">
        <v/>
      </c>
      <c r="AM26" s="388" t="str">
        <v/>
      </c>
      <c r="AN26" s="388" t="str">
        <v/>
      </c>
      <c r="AO26" s="388" t="str">
        <v/>
      </c>
      <c r="AP26" s="388" t="str">
        <v/>
      </c>
      <c r="AQ26" s="389" t="str">
        <v/>
      </c>
      <c r="AR26" s="387" t="str">
        <v/>
      </c>
      <c r="AS26" s="388" t="str">
        <v/>
      </c>
      <c r="AT26" s="388" t="str">
        <v/>
      </c>
      <c r="AU26" s="388" t="str">
        <v/>
      </c>
      <c r="AV26" s="388" t="str">
        <v/>
      </c>
      <c r="AW26" s="388" t="str">
        <v/>
      </c>
      <c r="AX26" s="389" t="str">
        <v/>
      </c>
      <c r="AY26" s="387" t="str">
        <v/>
      </c>
      <c r="AZ26" s="388" t="str">
        <v/>
      </c>
      <c r="BA26" s="388" t="str">
        <v/>
      </c>
      <c r="BB26" s="1016">
        <f>IF($BE$3="４週",SUM(W26:AX26),IF($BE$3="暦月",SUM(W26:BA26),""))</f>
        <v>0</v>
      </c>
      <c r="BC26" s="1017"/>
      <c r="BD26" s="1018">
        <f>IF($BE$3="４週",BB26/4,IF($BE$3="暦月",(BB26/($BE$8/7)),""))</f>
        <v>0</v>
      </c>
      <c r="BE26" s="1017"/>
      <c r="BF26" s="1013"/>
      <c r="BG26" s="1014"/>
      <c r="BH26" s="1014"/>
      <c r="BI26" s="1014"/>
      <c r="BJ26" s="1015"/>
    </row>
    <row r="27" spans="2:62" ht="20.25" customHeight="1">
      <c r="B27" s="984">
        <f>B25+1</f>
        <v>6</v>
      </c>
      <c r="C27" s="986"/>
      <c r="D27" s="987"/>
      <c r="E27" s="382"/>
      <c r="F27" s="383"/>
      <c r="G27" s="382"/>
      <c r="H27" s="383"/>
      <c r="I27" s="990"/>
      <c r="J27" s="991"/>
      <c r="K27" s="994"/>
      <c r="L27" s="995"/>
      <c r="M27" s="995"/>
      <c r="N27" s="987"/>
      <c r="O27" s="998"/>
      <c r="P27" s="999"/>
      <c r="Q27" s="999"/>
      <c r="R27" s="999"/>
      <c r="S27" s="1000"/>
      <c r="T27" s="402" t="s">
        <v>662</v>
      </c>
      <c r="U27" s="403"/>
      <c r="V27" s="404"/>
      <c r="W27" s="395"/>
      <c r="X27" s="396"/>
      <c r="Y27" s="396"/>
      <c r="Z27" s="396"/>
      <c r="AA27" s="396"/>
      <c r="AB27" s="396"/>
      <c r="AC27" s="397"/>
      <c r="AD27" s="395"/>
      <c r="AE27" s="396"/>
      <c r="AF27" s="396"/>
      <c r="AG27" s="396"/>
      <c r="AH27" s="396"/>
      <c r="AI27" s="396"/>
      <c r="AJ27" s="397"/>
      <c r="AK27" s="395"/>
      <c r="AL27" s="396"/>
      <c r="AM27" s="396"/>
      <c r="AN27" s="396"/>
      <c r="AO27" s="396"/>
      <c r="AP27" s="396"/>
      <c r="AQ27" s="397"/>
      <c r="AR27" s="395"/>
      <c r="AS27" s="396"/>
      <c r="AT27" s="396"/>
      <c r="AU27" s="396"/>
      <c r="AV27" s="396"/>
      <c r="AW27" s="396"/>
      <c r="AX27" s="397"/>
      <c r="AY27" s="395"/>
      <c r="AZ27" s="396"/>
      <c r="BA27" s="398"/>
      <c r="BB27" s="1004"/>
      <c r="BC27" s="1005"/>
      <c r="BD27" s="966"/>
      <c r="BE27" s="967"/>
      <c r="BF27" s="968"/>
      <c r="BG27" s="969"/>
      <c r="BH27" s="969"/>
      <c r="BI27" s="969"/>
      <c r="BJ27" s="970"/>
    </row>
    <row r="28" spans="2:62" ht="20.25" customHeight="1">
      <c r="B28" s="1006"/>
      <c r="C28" s="1019"/>
      <c r="D28" s="1020"/>
      <c r="E28" s="382"/>
      <c r="F28" s="383">
        <f>C27</f>
        <v>0</v>
      </c>
      <c r="G28" s="382"/>
      <c r="H28" s="383">
        <f>I27</f>
        <v>0</v>
      </c>
      <c r="I28" s="1021"/>
      <c r="J28" s="1022"/>
      <c r="K28" s="1023"/>
      <c r="L28" s="1024"/>
      <c r="M28" s="1024"/>
      <c r="N28" s="1020"/>
      <c r="O28" s="998"/>
      <c r="P28" s="999"/>
      <c r="Q28" s="999"/>
      <c r="R28" s="999"/>
      <c r="S28" s="1000"/>
      <c r="T28" s="384" t="s">
        <v>663</v>
      </c>
      <c r="U28" s="385"/>
      <c r="V28" s="386"/>
      <c r="W28" s="387" t="str">
        <v/>
      </c>
      <c r="X28" s="388" t="str">
        <v/>
      </c>
      <c r="Y28" s="388" t="str">
        <v/>
      </c>
      <c r="Z28" s="388" t="str">
        <v/>
      </c>
      <c r="AA28" s="388" t="str">
        <v/>
      </c>
      <c r="AB28" s="388" t="str">
        <v/>
      </c>
      <c r="AC28" s="389" t="str">
        <v/>
      </c>
      <c r="AD28" s="387" t="str">
        <v/>
      </c>
      <c r="AE28" s="388" t="str">
        <v/>
      </c>
      <c r="AF28" s="388" t="str">
        <v/>
      </c>
      <c r="AG28" s="388" t="str">
        <v/>
      </c>
      <c r="AH28" s="388" t="str">
        <v/>
      </c>
      <c r="AI28" s="388" t="str">
        <v/>
      </c>
      <c r="AJ28" s="389" t="str">
        <v/>
      </c>
      <c r="AK28" s="387" t="str">
        <v/>
      </c>
      <c r="AL28" s="388" t="str">
        <v/>
      </c>
      <c r="AM28" s="388" t="str">
        <v/>
      </c>
      <c r="AN28" s="388" t="str">
        <v/>
      </c>
      <c r="AO28" s="388" t="str">
        <v/>
      </c>
      <c r="AP28" s="388" t="str">
        <v/>
      </c>
      <c r="AQ28" s="389" t="str">
        <v/>
      </c>
      <c r="AR28" s="387" t="str">
        <v/>
      </c>
      <c r="AS28" s="388" t="str">
        <v/>
      </c>
      <c r="AT28" s="388" t="str">
        <v/>
      </c>
      <c r="AU28" s="388" t="str">
        <v/>
      </c>
      <c r="AV28" s="388" t="str">
        <v/>
      </c>
      <c r="AW28" s="388" t="str">
        <v/>
      </c>
      <c r="AX28" s="389" t="str">
        <v/>
      </c>
      <c r="AY28" s="387" t="str">
        <v/>
      </c>
      <c r="AZ28" s="388" t="str">
        <v/>
      </c>
      <c r="BA28" s="388" t="str">
        <v/>
      </c>
      <c r="BB28" s="1016">
        <f>IF($BE$3="４週",SUM(W28:AX28),IF($BE$3="暦月",SUM(W28:BA28),""))</f>
        <v>0</v>
      </c>
      <c r="BC28" s="1017"/>
      <c r="BD28" s="1018">
        <f>IF($BE$3="４週",BB28/4,IF($BE$3="暦月",(BB28/($BE$8/7)),""))</f>
        <v>0</v>
      </c>
      <c r="BE28" s="1017"/>
      <c r="BF28" s="1013"/>
      <c r="BG28" s="1014"/>
      <c r="BH28" s="1014"/>
      <c r="BI28" s="1014"/>
      <c r="BJ28" s="1015"/>
    </row>
    <row r="29" spans="2:62" ht="20.25" customHeight="1">
      <c r="B29" s="984">
        <f>B27+1</f>
        <v>7</v>
      </c>
      <c r="C29" s="986"/>
      <c r="D29" s="987"/>
      <c r="E29" s="382"/>
      <c r="F29" s="383"/>
      <c r="G29" s="382"/>
      <c r="H29" s="383"/>
      <c r="I29" s="990"/>
      <c r="J29" s="991"/>
      <c r="K29" s="994"/>
      <c r="L29" s="995"/>
      <c r="M29" s="995"/>
      <c r="N29" s="987"/>
      <c r="O29" s="998"/>
      <c r="P29" s="999"/>
      <c r="Q29" s="999"/>
      <c r="R29" s="999"/>
      <c r="S29" s="1000"/>
      <c r="T29" s="392" t="s">
        <v>662</v>
      </c>
      <c r="U29" s="393"/>
      <c r="V29" s="394"/>
      <c r="W29" s="395"/>
      <c r="X29" s="396"/>
      <c r="Y29" s="396"/>
      <c r="Z29" s="396"/>
      <c r="AA29" s="396"/>
      <c r="AB29" s="396"/>
      <c r="AC29" s="397"/>
      <c r="AD29" s="395"/>
      <c r="AE29" s="396"/>
      <c r="AF29" s="396"/>
      <c r="AG29" s="396"/>
      <c r="AH29" s="396"/>
      <c r="AI29" s="396"/>
      <c r="AJ29" s="397"/>
      <c r="AK29" s="395"/>
      <c r="AL29" s="396"/>
      <c r="AM29" s="396"/>
      <c r="AN29" s="396"/>
      <c r="AO29" s="396"/>
      <c r="AP29" s="396"/>
      <c r="AQ29" s="397"/>
      <c r="AR29" s="395"/>
      <c r="AS29" s="396"/>
      <c r="AT29" s="396"/>
      <c r="AU29" s="396"/>
      <c r="AV29" s="396"/>
      <c r="AW29" s="396"/>
      <c r="AX29" s="397"/>
      <c r="AY29" s="395"/>
      <c r="AZ29" s="396"/>
      <c r="BA29" s="398"/>
      <c r="BB29" s="1004"/>
      <c r="BC29" s="1005"/>
      <c r="BD29" s="966"/>
      <c r="BE29" s="967"/>
      <c r="BF29" s="968"/>
      <c r="BG29" s="969"/>
      <c r="BH29" s="969"/>
      <c r="BI29" s="969"/>
      <c r="BJ29" s="970"/>
    </row>
    <row r="30" spans="2:62" ht="20.25" customHeight="1">
      <c r="B30" s="1006"/>
      <c r="C30" s="1019"/>
      <c r="D30" s="1020"/>
      <c r="E30" s="382"/>
      <c r="F30" s="383">
        <f>C29</f>
        <v>0</v>
      </c>
      <c r="G30" s="382"/>
      <c r="H30" s="383">
        <f>I29</f>
        <v>0</v>
      </c>
      <c r="I30" s="1021"/>
      <c r="J30" s="1022"/>
      <c r="K30" s="1023"/>
      <c r="L30" s="1024"/>
      <c r="M30" s="1024"/>
      <c r="N30" s="1020"/>
      <c r="O30" s="998"/>
      <c r="P30" s="999"/>
      <c r="Q30" s="999"/>
      <c r="R30" s="999"/>
      <c r="S30" s="1000"/>
      <c r="T30" s="384" t="s">
        <v>663</v>
      </c>
      <c r="U30" s="385"/>
      <c r="V30" s="386"/>
      <c r="W30" s="387" t="str">
        <v/>
      </c>
      <c r="X30" s="388" t="str">
        <v/>
      </c>
      <c r="Y30" s="388" t="str">
        <v/>
      </c>
      <c r="Z30" s="388" t="str">
        <v/>
      </c>
      <c r="AA30" s="388" t="str">
        <v/>
      </c>
      <c r="AB30" s="388" t="str">
        <v/>
      </c>
      <c r="AC30" s="389" t="str">
        <v/>
      </c>
      <c r="AD30" s="387" t="str">
        <v/>
      </c>
      <c r="AE30" s="388" t="str">
        <v/>
      </c>
      <c r="AF30" s="388" t="str">
        <v/>
      </c>
      <c r="AG30" s="388" t="str">
        <v/>
      </c>
      <c r="AH30" s="388" t="str">
        <v/>
      </c>
      <c r="AI30" s="388" t="str">
        <v/>
      </c>
      <c r="AJ30" s="389" t="str">
        <v/>
      </c>
      <c r="AK30" s="387" t="str">
        <v/>
      </c>
      <c r="AL30" s="388" t="str">
        <v/>
      </c>
      <c r="AM30" s="388" t="str">
        <v/>
      </c>
      <c r="AN30" s="388" t="str">
        <v/>
      </c>
      <c r="AO30" s="388" t="str">
        <v/>
      </c>
      <c r="AP30" s="388" t="str">
        <v/>
      </c>
      <c r="AQ30" s="389" t="str">
        <v/>
      </c>
      <c r="AR30" s="387" t="str">
        <v/>
      </c>
      <c r="AS30" s="388" t="str">
        <v/>
      </c>
      <c r="AT30" s="388" t="str">
        <v/>
      </c>
      <c r="AU30" s="388" t="str">
        <v/>
      </c>
      <c r="AV30" s="388" t="str">
        <v/>
      </c>
      <c r="AW30" s="388" t="str">
        <v/>
      </c>
      <c r="AX30" s="389" t="str">
        <v/>
      </c>
      <c r="AY30" s="387" t="str">
        <v/>
      </c>
      <c r="AZ30" s="388" t="str">
        <v/>
      </c>
      <c r="BA30" s="388" t="str">
        <v/>
      </c>
      <c r="BB30" s="1016">
        <f>IF($BE$3="４週",SUM(W30:AX30),IF($BE$3="暦月",SUM(W30:BA30),""))</f>
        <v>0</v>
      </c>
      <c r="BC30" s="1017"/>
      <c r="BD30" s="1018">
        <f>IF($BE$3="４週",BB30/4,IF($BE$3="暦月",(BB30/($BE$8/7)),""))</f>
        <v>0</v>
      </c>
      <c r="BE30" s="1017"/>
      <c r="BF30" s="1013"/>
      <c r="BG30" s="1014"/>
      <c r="BH30" s="1014"/>
      <c r="BI30" s="1014"/>
      <c r="BJ30" s="1015"/>
    </row>
    <row r="31" spans="2:62" ht="20.25" customHeight="1">
      <c r="B31" s="984">
        <f>B29+1</f>
        <v>8</v>
      </c>
      <c r="C31" s="986"/>
      <c r="D31" s="987"/>
      <c r="E31" s="382"/>
      <c r="F31" s="383"/>
      <c r="G31" s="382"/>
      <c r="H31" s="383"/>
      <c r="I31" s="990"/>
      <c r="J31" s="991"/>
      <c r="K31" s="994"/>
      <c r="L31" s="995"/>
      <c r="M31" s="995"/>
      <c r="N31" s="987"/>
      <c r="O31" s="998"/>
      <c r="P31" s="999"/>
      <c r="Q31" s="999"/>
      <c r="R31" s="999"/>
      <c r="S31" s="1000"/>
      <c r="T31" s="392" t="s">
        <v>662</v>
      </c>
      <c r="U31" s="393"/>
      <c r="V31" s="394"/>
      <c r="W31" s="395"/>
      <c r="X31" s="396"/>
      <c r="Y31" s="396"/>
      <c r="Z31" s="396"/>
      <c r="AA31" s="396"/>
      <c r="AB31" s="396"/>
      <c r="AC31" s="397"/>
      <c r="AD31" s="395"/>
      <c r="AE31" s="396"/>
      <c r="AF31" s="396"/>
      <c r="AG31" s="396"/>
      <c r="AH31" s="396"/>
      <c r="AI31" s="396"/>
      <c r="AJ31" s="397"/>
      <c r="AK31" s="395"/>
      <c r="AL31" s="396"/>
      <c r="AM31" s="396"/>
      <c r="AN31" s="396"/>
      <c r="AO31" s="396"/>
      <c r="AP31" s="396"/>
      <c r="AQ31" s="397"/>
      <c r="AR31" s="395"/>
      <c r="AS31" s="396"/>
      <c r="AT31" s="396"/>
      <c r="AU31" s="396"/>
      <c r="AV31" s="396"/>
      <c r="AW31" s="396"/>
      <c r="AX31" s="397"/>
      <c r="AY31" s="395"/>
      <c r="AZ31" s="396"/>
      <c r="BA31" s="398"/>
      <c r="BB31" s="1004"/>
      <c r="BC31" s="1005"/>
      <c r="BD31" s="966"/>
      <c r="BE31" s="967"/>
      <c r="BF31" s="968"/>
      <c r="BG31" s="969"/>
      <c r="BH31" s="969"/>
      <c r="BI31" s="969"/>
      <c r="BJ31" s="970"/>
    </row>
    <row r="32" spans="2:62" ht="20.25" customHeight="1">
      <c r="B32" s="1006"/>
      <c r="C32" s="1019"/>
      <c r="D32" s="1020"/>
      <c r="E32" s="382"/>
      <c r="F32" s="383">
        <f>C31</f>
        <v>0</v>
      </c>
      <c r="G32" s="382"/>
      <c r="H32" s="383">
        <f>I31</f>
        <v>0</v>
      </c>
      <c r="I32" s="1021"/>
      <c r="J32" s="1022"/>
      <c r="K32" s="1023"/>
      <c r="L32" s="1024"/>
      <c r="M32" s="1024"/>
      <c r="N32" s="1020"/>
      <c r="O32" s="998"/>
      <c r="P32" s="999"/>
      <c r="Q32" s="999"/>
      <c r="R32" s="999"/>
      <c r="S32" s="1000"/>
      <c r="T32" s="384" t="s">
        <v>663</v>
      </c>
      <c r="U32" s="385"/>
      <c r="V32" s="386"/>
      <c r="W32" s="387" t="str">
        <v/>
      </c>
      <c r="X32" s="388" t="str">
        <v/>
      </c>
      <c r="Y32" s="388" t="str">
        <v/>
      </c>
      <c r="Z32" s="388" t="str">
        <v/>
      </c>
      <c r="AA32" s="388" t="str">
        <v/>
      </c>
      <c r="AB32" s="388" t="str">
        <v/>
      </c>
      <c r="AC32" s="389" t="str">
        <v/>
      </c>
      <c r="AD32" s="387" t="str">
        <v/>
      </c>
      <c r="AE32" s="388" t="str">
        <v/>
      </c>
      <c r="AF32" s="388" t="str">
        <v/>
      </c>
      <c r="AG32" s="388" t="str">
        <v/>
      </c>
      <c r="AH32" s="388" t="str">
        <v/>
      </c>
      <c r="AI32" s="388" t="str">
        <v/>
      </c>
      <c r="AJ32" s="389" t="str">
        <v/>
      </c>
      <c r="AK32" s="387" t="str">
        <v/>
      </c>
      <c r="AL32" s="388" t="str">
        <v/>
      </c>
      <c r="AM32" s="388" t="str">
        <v/>
      </c>
      <c r="AN32" s="388" t="str">
        <v/>
      </c>
      <c r="AO32" s="388" t="str">
        <v/>
      </c>
      <c r="AP32" s="388" t="str">
        <v/>
      </c>
      <c r="AQ32" s="389" t="str">
        <v/>
      </c>
      <c r="AR32" s="387" t="str">
        <v/>
      </c>
      <c r="AS32" s="388" t="str">
        <v/>
      </c>
      <c r="AT32" s="388" t="str">
        <v/>
      </c>
      <c r="AU32" s="388" t="str">
        <v/>
      </c>
      <c r="AV32" s="388" t="str">
        <v/>
      </c>
      <c r="AW32" s="388" t="str">
        <v/>
      </c>
      <c r="AX32" s="389" t="str">
        <v/>
      </c>
      <c r="AY32" s="387" t="str">
        <v/>
      </c>
      <c r="AZ32" s="388" t="str">
        <v/>
      </c>
      <c r="BA32" s="388" t="str">
        <v/>
      </c>
      <c r="BB32" s="1016">
        <f>IF($BE$3="４週",SUM(W32:AX32),IF($BE$3="暦月",SUM(W32:BA32),""))</f>
        <v>0</v>
      </c>
      <c r="BC32" s="1017"/>
      <c r="BD32" s="1018">
        <f>IF($BE$3="４週",BB32/4,IF($BE$3="暦月",(BB32/($BE$8/7)),""))</f>
        <v>0</v>
      </c>
      <c r="BE32" s="1017"/>
      <c r="BF32" s="1013"/>
      <c r="BG32" s="1014"/>
      <c r="BH32" s="1014"/>
      <c r="BI32" s="1014"/>
      <c r="BJ32" s="1015"/>
    </row>
    <row r="33" spans="2:62" ht="20.25" customHeight="1">
      <c r="B33" s="984">
        <f>B31+1</f>
        <v>9</v>
      </c>
      <c r="C33" s="986"/>
      <c r="D33" s="987"/>
      <c r="E33" s="382"/>
      <c r="F33" s="383"/>
      <c r="G33" s="382"/>
      <c r="H33" s="383"/>
      <c r="I33" s="990"/>
      <c r="J33" s="991"/>
      <c r="K33" s="994"/>
      <c r="L33" s="995"/>
      <c r="M33" s="995"/>
      <c r="N33" s="987"/>
      <c r="O33" s="998"/>
      <c r="P33" s="999"/>
      <c r="Q33" s="999"/>
      <c r="R33" s="999"/>
      <c r="S33" s="1000"/>
      <c r="T33" s="392" t="s">
        <v>662</v>
      </c>
      <c r="U33" s="393"/>
      <c r="V33" s="394"/>
      <c r="W33" s="395"/>
      <c r="X33" s="396"/>
      <c r="Y33" s="396"/>
      <c r="Z33" s="396"/>
      <c r="AA33" s="396"/>
      <c r="AB33" s="396"/>
      <c r="AC33" s="397"/>
      <c r="AD33" s="395"/>
      <c r="AE33" s="396"/>
      <c r="AF33" s="396"/>
      <c r="AG33" s="396"/>
      <c r="AH33" s="396"/>
      <c r="AI33" s="396"/>
      <c r="AJ33" s="397"/>
      <c r="AK33" s="395"/>
      <c r="AL33" s="396"/>
      <c r="AM33" s="396"/>
      <c r="AN33" s="396"/>
      <c r="AO33" s="396"/>
      <c r="AP33" s="396"/>
      <c r="AQ33" s="397"/>
      <c r="AR33" s="395"/>
      <c r="AS33" s="396"/>
      <c r="AT33" s="396"/>
      <c r="AU33" s="396"/>
      <c r="AV33" s="396"/>
      <c r="AW33" s="396"/>
      <c r="AX33" s="397"/>
      <c r="AY33" s="395"/>
      <c r="AZ33" s="396"/>
      <c r="BA33" s="398"/>
      <c r="BB33" s="1004"/>
      <c r="BC33" s="1005"/>
      <c r="BD33" s="966"/>
      <c r="BE33" s="967"/>
      <c r="BF33" s="968"/>
      <c r="BG33" s="969"/>
      <c r="BH33" s="969"/>
      <c r="BI33" s="969"/>
      <c r="BJ33" s="970"/>
    </row>
    <row r="34" spans="2:62" ht="20.25" customHeight="1">
      <c r="B34" s="1006"/>
      <c r="C34" s="1019"/>
      <c r="D34" s="1020"/>
      <c r="E34" s="382"/>
      <c r="F34" s="383">
        <f>C33</f>
        <v>0</v>
      </c>
      <c r="G34" s="382"/>
      <c r="H34" s="383">
        <f>I33</f>
        <v>0</v>
      </c>
      <c r="I34" s="1021"/>
      <c r="J34" s="1022"/>
      <c r="K34" s="1023"/>
      <c r="L34" s="1024"/>
      <c r="M34" s="1024"/>
      <c r="N34" s="1020"/>
      <c r="O34" s="998"/>
      <c r="P34" s="999"/>
      <c r="Q34" s="999"/>
      <c r="R34" s="999"/>
      <c r="S34" s="1000"/>
      <c r="T34" s="399" t="s">
        <v>663</v>
      </c>
      <c r="U34" s="400"/>
      <c r="V34" s="401"/>
      <c r="W34" s="387" t="str">
        <v/>
      </c>
      <c r="X34" s="388" t="str">
        <v/>
      </c>
      <c r="Y34" s="388" t="str">
        <v/>
      </c>
      <c r="Z34" s="388" t="str">
        <v/>
      </c>
      <c r="AA34" s="388" t="str">
        <v/>
      </c>
      <c r="AB34" s="388" t="str">
        <v/>
      </c>
      <c r="AC34" s="389" t="str">
        <v/>
      </c>
      <c r="AD34" s="387" t="str">
        <v/>
      </c>
      <c r="AE34" s="388" t="str">
        <v/>
      </c>
      <c r="AF34" s="388" t="str">
        <v/>
      </c>
      <c r="AG34" s="388" t="str">
        <v/>
      </c>
      <c r="AH34" s="388" t="str">
        <v/>
      </c>
      <c r="AI34" s="388" t="str">
        <v/>
      </c>
      <c r="AJ34" s="389" t="str">
        <v/>
      </c>
      <c r="AK34" s="387" t="str">
        <v/>
      </c>
      <c r="AL34" s="388" t="str">
        <v/>
      </c>
      <c r="AM34" s="388" t="str">
        <v/>
      </c>
      <c r="AN34" s="388" t="str">
        <v/>
      </c>
      <c r="AO34" s="388" t="str">
        <v/>
      </c>
      <c r="AP34" s="388" t="str">
        <v/>
      </c>
      <c r="AQ34" s="389" t="str">
        <v/>
      </c>
      <c r="AR34" s="387" t="str">
        <v/>
      </c>
      <c r="AS34" s="388" t="str">
        <v/>
      </c>
      <c r="AT34" s="388" t="str">
        <v/>
      </c>
      <c r="AU34" s="388" t="str">
        <v/>
      </c>
      <c r="AV34" s="388" t="str">
        <v/>
      </c>
      <c r="AW34" s="388" t="str">
        <v/>
      </c>
      <c r="AX34" s="389" t="str">
        <v/>
      </c>
      <c r="AY34" s="387" t="str">
        <v/>
      </c>
      <c r="AZ34" s="388" t="str">
        <v/>
      </c>
      <c r="BA34" s="388" t="str">
        <v/>
      </c>
      <c r="BB34" s="1016">
        <f>IF($BE$3="４週",SUM(W34:AX34),IF($BE$3="暦月",SUM(W34:BA34),""))</f>
        <v>0</v>
      </c>
      <c r="BC34" s="1017"/>
      <c r="BD34" s="1018">
        <f>IF($BE$3="４週",BB34/4,IF($BE$3="暦月",(BB34/($BE$8/7)),""))</f>
        <v>0</v>
      </c>
      <c r="BE34" s="1017"/>
      <c r="BF34" s="1013"/>
      <c r="BG34" s="1014"/>
      <c r="BH34" s="1014"/>
      <c r="BI34" s="1014"/>
      <c r="BJ34" s="1015"/>
    </row>
    <row r="35" spans="2:62" ht="20.25" customHeight="1">
      <c r="B35" s="984">
        <f>B33+1</f>
        <v>10</v>
      </c>
      <c r="C35" s="986"/>
      <c r="D35" s="987"/>
      <c r="E35" s="382"/>
      <c r="F35" s="383"/>
      <c r="G35" s="382"/>
      <c r="H35" s="383"/>
      <c r="I35" s="990"/>
      <c r="J35" s="991"/>
      <c r="K35" s="994"/>
      <c r="L35" s="995"/>
      <c r="M35" s="995"/>
      <c r="N35" s="987"/>
      <c r="O35" s="998"/>
      <c r="P35" s="999"/>
      <c r="Q35" s="999"/>
      <c r="R35" s="999"/>
      <c r="S35" s="1000"/>
      <c r="T35" s="402" t="s">
        <v>662</v>
      </c>
      <c r="U35" s="403"/>
      <c r="V35" s="404"/>
      <c r="W35" s="395"/>
      <c r="X35" s="396"/>
      <c r="Y35" s="396"/>
      <c r="Z35" s="396"/>
      <c r="AA35" s="396"/>
      <c r="AB35" s="396"/>
      <c r="AC35" s="397"/>
      <c r="AD35" s="395"/>
      <c r="AE35" s="396"/>
      <c r="AF35" s="396"/>
      <c r="AG35" s="396"/>
      <c r="AH35" s="396"/>
      <c r="AI35" s="396"/>
      <c r="AJ35" s="397"/>
      <c r="AK35" s="395"/>
      <c r="AL35" s="396"/>
      <c r="AM35" s="396"/>
      <c r="AN35" s="396"/>
      <c r="AO35" s="396"/>
      <c r="AP35" s="396"/>
      <c r="AQ35" s="397"/>
      <c r="AR35" s="395"/>
      <c r="AS35" s="396"/>
      <c r="AT35" s="396"/>
      <c r="AU35" s="396"/>
      <c r="AV35" s="396"/>
      <c r="AW35" s="396"/>
      <c r="AX35" s="397"/>
      <c r="AY35" s="395"/>
      <c r="AZ35" s="396"/>
      <c r="BA35" s="398"/>
      <c r="BB35" s="1004"/>
      <c r="BC35" s="1005"/>
      <c r="BD35" s="966"/>
      <c r="BE35" s="967"/>
      <c r="BF35" s="968"/>
      <c r="BG35" s="969"/>
      <c r="BH35" s="969"/>
      <c r="BI35" s="969"/>
      <c r="BJ35" s="970"/>
    </row>
    <row r="36" spans="2:62" ht="20.25" customHeight="1">
      <c r="B36" s="1006"/>
      <c r="C36" s="1019"/>
      <c r="D36" s="1020"/>
      <c r="E36" s="382"/>
      <c r="F36" s="383">
        <f>C35</f>
        <v>0</v>
      </c>
      <c r="G36" s="382"/>
      <c r="H36" s="383">
        <f>I35</f>
        <v>0</v>
      </c>
      <c r="I36" s="1021"/>
      <c r="J36" s="1022"/>
      <c r="K36" s="1023"/>
      <c r="L36" s="1024"/>
      <c r="M36" s="1024"/>
      <c r="N36" s="1020"/>
      <c r="O36" s="998"/>
      <c r="P36" s="999"/>
      <c r="Q36" s="999"/>
      <c r="R36" s="999"/>
      <c r="S36" s="1000"/>
      <c r="T36" s="399" t="s">
        <v>663</v>
      </c>
      <c r="U36" s="400"/>
      <c r="V36" s="401"/>
      <c r="W36" s="387" t="str">
        <v/>
      </c>
      <c r="X36" s="388" t="str">
        <v/>
      </c>
      <c r="Y36" s="388" t="str">
        <v/>
      </c>
      <c r="Z36" s="388" t="str">
        <v/>
      </c>
      <c r="AA36" s="388" t="str">
        <v/>
      </c>
      <c r="AB36" s="388" t="str">
        <v/>
      </c>
      <c r="AC36" s="389" t="str">
        <v/>
      </c>
      <c r="AD36" s="387" t="str">
        <v/>
      </c>
      <c r="AE36" s="388" t="str">
        <v/>
      </c>
      <c r="AF36" s="388" t="str">
        <v/>
      </c>
      <c r="AG36" s="388" t="str">
        <v/>
      </c>
      <c r="AH36" s="388" t="str">
        <v/>
      </c>
      <c r="AI36" s="388" t="str">
        <v/>
      </c>
      <c r="AJ36" s="389" t="str">
        <v/>
      </c>
      <c r="AK36" s="387" t="str">
        <v/>
      </c>
      <c r="AL36" s="388" t="str">
        <v/>
      </c>
      <c r="AM36" s="388" t="str">
        <v/>
      </c>
      <c r="AN36" s="388" t="str">
        <v/>
      </c>
      <c r="AO36" s="388" t="str">
        <v/>
      </c>
      <c r="AP36" s="388" t="str">
        <v/>
      </c>
      <c r="AQ36" s="389" t="str">
        <v/>
      </c>
      <c r="AR36" s="387" t="str">
        <v/>
      </c>
      <c r="AS36" s="388" t="str">
        <v/>
      </c>
      <c r="AT36" s="388" t="str">
        <v/>
      </c>
      <c r="AU36" s="388" t="str">
        <v/>
      </c>
      <c r="AV36" s="388" t="str">
        <v/>
      </c>
      <c r="AW36" s="388" t="str">
        <v/>
      </c>
      <c r="AX36" s="389" t="str">
        <v/>
      </c>
      <c r="AY36" s="387" t="str">
        <v/>
      </c>
      <c r="AZ36" s="388" t="str">
        <v/>
      </c>
      <c r="BA36" s="388" t="str">
        <v/>
      </c>
      <c r="BB36" s="1016">
        <f>IF($BE$3="４週",SUM(W36:AX36),IF($BE$3="暦月",SUM(W36:BA36),""))</f>
        <v>0</v>
      </c>
      <c r="BC36" s="1017"/>
      <c r="BD36" s="1018">
        <f>IF($BE$3="４週",BB36/4,IF($BE$3="暦月",(BB36/($BE$8/7)),""))</f>
        <v>0</v>
      </c>
      <c r="BE36" s="1017"/>
      <c r="BF36" s="1013"/>
      <c r="BG36" s="1014"/>
      <c r="BH36" s="1014"/>
      <c r="BI36" s="1014"/>
      <c r="BJ36" s="1015"/>
    </row>
    <row r="37" spans="2:62" ht="20.25" customHeight="1">
      <c r="B37" s="984">
        <f>B35+1</f>
        <v>11</v>
      </c>
      <c r="C37" s="986"/>
      <c r="D37" s="987"/>
      <c r="E37" s="382"/>
      <c r="F37" s="383"/>
      <c r="G37" s="382"/>
      <c r="H37" s="383"/>
      <c r="I37" s="990"/>
      <c r="J37" s="991"/>
      <c r="K37" s="994"/>
      <c r="L37" s="995"/>
      <c r="M37" s="995"/>
      <c r="N37" s="987"/>
      <c r="O37" s="998"/>
      <c r="P37" s="999"/>
      <c r="Q37" s="999"/>
      <c r="R37" s="999"/>
      <c r="S37" s="1000"/>
      <c r="T37" s="402" t="s">
        <v>662</v>
      </c>
      <c r="U37" s="403"/>
      <c r="V37" s="404"/>
      <c r="W37" s="395"/>
      <c r="X37" s="396"/>
      <c r="Y37" s="396"/>
      <c r="Z37" s="396"/>
      <c r="AA37" s="396"/>
      <c r="AB37" s="396"/>
      <c r="AC37" s="397"/>
      <c r="AD37" s="395"/>
      <c r="AE37" s="396"/>
      <c r="AF37" s="396"/>
      <c r="AG37" s="396"/>
      <c r="AH37" s="396"/>
      <c r="AI37" s="396"/>
      <c r="AJ37" s="397"/>
      <c r="AK37" s="395"/>
      <c r="AL37" s="396"/>
      <c r="AM37" s="396"/>
      <c r="AN37" s="396"/>
      <c r="AO37" s="396"/>
      <c r="AP37" s="396"/>
      <c r="AQ37" s="397"/>
      <c r="AR37" s="395"/>
      <c r="AS37" s="396"/>
      <c r="AT37" s="396"/>
      <c r="AU37" s="396"/>
      <c r="AV37" s="396"/>
      <c r="AW37" s="396"/>
      <c r="AX37" s="397"/>
      <c r="AY37" s="395"/>
      <c r="AZ37" s="396"/>
      <c r="BA37" s="398"/>
      <c r="BB37" s="1004"/>
      <c r="BC37" s="1005"/>
      <c r="BD37" s="966"/>
      <c r="BE37" s="967"/>
      <c r="BF37" s="968"/>
      <c r="BG37" s="969"/>
      <c r="BH37" s="969"/>
      <c r="BI37" s="969"/>
      <c r="BJ37" s="970"/>
    </row>
    <row r="38" spans="2:62" ht="20.25" customHeight="1">
      <c r="B38" s="1006"/>
      <c r="C38" s="1019"/>
      <c r="D38" s="1020"/>
      <c r="E38" s="382"/>
      <c r="F38" s="383">
        <f>C37</f>
        <v>0</v>
      </c>
      <c r="G38" s="382"/>
      <c r="H38" s="383">
        <f>I37</f>
        <v>0</v>
      </c>
      <c r="I38" s="1021"/>
      <c r="J38" s="1022"/>
      <c r="K38" s="1023"/>
      <c r="L38" s="1024"/>
      <c r="M38" s="1024"/>
      <c r="N38" s="1020"/>
      <c r="O38" s="998"/>
      <c r="P38" s="999"/>
      <c r="Q38" s="999"/>
      <c r="R38" s="999"/>
      <c r="S38" s="1000"/>
      <c r="T38" s="399" t="s">
        <v>663</v>
      </c>
      <c r="U38" s="400"/>
      <c r="V38" s="401"/>
      <c r="W38" s="387" t="str">
        <v/>
      </c>
      <c r="X38" s="388" t="str">
        <v/>
      </c>
      <c r="Y38" s="388" t="str">
        <v/>
      </c>
      <c r="Z38" s="388" t="str">
        <v/>
      </c>
      <c r="AA38" s="388" t="str">
        <v/>
      </c>
      <c r="AB38" s="388" t="str">
        <v/>
      </c>
      <c r="AC38" s="389" t="str">
        <v/>
      </c>
      <c r="AD38" s="387" t="str">
        <v/>
      </c>
      <c r="AE38" s="388" t="str">
        <v/>
      </c>
      <c r="AF38" s="388" t="str">
        <v/>
      </c>
      <c r="AG38" s="388" t="str">
        <v/>
      </c>
      <c r="AH38" s="388" t="str">
        <v/>
      </c>
      <c r="AI38" s="388" t="str">
        <v/>
      </c>
      <c r="AJ38" s="389" t="str">
        <v/>
      </c>
      <c r="AK38" s="387" t="str">
        <v/>
      </c>
      <c r="AL38" s="388" t="str">
        <v/>
      </c>
      <c r="AM38" s="388" t="str">
        <v/>
      </c>
      <c r="AN38" s="388" t="str">
        <v/>
      </c>
      <c r="AO38" s="388" t="str">
        <v/>
      </c>
      <c r="AP38" s="388" t="str">
        <v/>
      </c>
      <c r="AQ38" s="389" t="str">
        <v/>
      </c>
      <c r="AR38" s="387" t="str">
        <v/>
      </c>
      <c r="AS38" s="388" t="str">
        <v/>
      </c>
      <c r="AT38" s="388" t="str">
        <v/>
      </c>
      <c r="AU38" s="388" t="str">
        <v/>
      </c>
      <c r="AV38" s="388" t="str">
        <v/>
      </c>
      <c r="AW38" s="388" t="str">
        <v/>
      </c>
      <c r="AX38" s="389" t="str">
        <v/>
      </c>
      <c r="AY38" s="387" t="str">
        <v/>
      </c>
      <c r="AZ38" s="388" t="str">
        <v/>
      </c>
      <c r="BA38" s="388" t="str">
        <v/>
      </c>
      <c r="BB38" s="1016">
        <f>IF($BE$3="４週",SUM(W38:AX38),IF($BE$3="暦月",SUM(W38:BA38),""))</f>
        <v>0</v>
      </c>
      <c r="BC38" s="1017"/>
      <c r="BD38" s="1018">
        <f>IF($BE$3="４週",BB38/4,IF($BE$3="暦月",(BB38/($BE$8/7)),""))</f>
        <v>0</v>
      </c>
      <c r="BE38" s="1017"/>
      <c r="BF38" s="1013"/>
      <c r="BG38" s="1014"/>
      <c r="BH38" s="1014"/>
      <c r="BI38" s="1014"/>
      <c r="BJ38" s="1015"/>
    </row>
    <row r="39" spans="2:62" ht="20.25" customHeight="1">
      <c r="B39" s="984">
        <f>B37+1</f>
        <v>12</v>
      </c>
      <c r="C39" s="986"/>
      <c r="D39" s="987"/>
      <c r="E39" s="382"/>
      <c r="F39" s="383"/>
      <c r="G39" s="382"/>
      <c r="H39" s="383"/>
      <c r="I39" s="990"/>
      <c r="J39" s="991"/>
      <c r="K39" s="994"/>
      <c r="L39" s="995"/>
      <c r="M39" s="995"/>
      <c r="N39" s="987"/>
      <c r="O39" s="998"/>
      <c r="P39" s="999"/>
      <c r="Q39" s="999"/>
      <c r="R39" s="999"/>
      <c r="S39" s="1000"/>
      <c r="T39" s="402" t="s">
        <v>662</v>
      </c>
      <c r="U39" s="403"/>
      <c r="V39" s="404"/>
      <c r="W39" s="395"/>
      <c r="X39" s="396"/>
      <c r="Y39" s="396"/>
      <c r="Z39" s="396"/>
      <c r="AA39" s="396"/>
      <c r="AB39" s="396"/>
      <c r="AC39" s="397"/>
      <c r="AD39" s="395"/>
      <c r="AE39" s="396"/>
      <c r="AF39" s="396"/>
      <c r="AG39" s="396"/>
      <c r="AH39" s="396"/>
      <c r="AI39" s="396"/>
      <c r="AJ39" s="397"/>
      <c r="AK39" s="395"/>
      <c r="AL39" s="396"/>
      <c r="AM39" s="396"/>
      <c r="AN39" s="396"/>
      <c r="AO39" s="396"/>
      <c r="AP39" s="396"/>
      <c r="AQ39" s="397"/>
      <c r="AR39" s="395"/>
      <c r="AS39" s="396"/>
      <c r="AT39" s="396"/>
      <c r="AU39" s="396"/>
      <c r="AV39" s="396"/>
      <c r="AW39" s="396"/>
      <c r="AX39" s="397"/>
      <c r="AY39" s="395"/>
      <c r="AZ39" s="396"/>
      <c r="BA39" s="398"/>
      <c r="BB39" s="1004"/>
      <c r="BC39" s="1005"/>
      <c r="BD39" s="966"/>
      <c r="BE39" s="967"/>
      <c r="BF39" s="968"/>
      <c r="BG39" s="969"/>
      <c r="BH39" s="969"/>
      <c r="BI39" s="969"/>
      <c r="BJ39" s="970"/>
    </row>
    <row r="40" spans="2:62" ht="20.25" customHeight="1">
      <c r="B40" s="1006"/>
      <c r="C40" s="1019"/>
      <c r="D40" s="1020"/>
      <c r="E40" s="382"/>
      <c r="F40" s="383">
        <f>C39</f>
        <v>0</v>
      </c>
      <c r="G40" s="382"/>
      <c r="H40" s="383">
        <f>I39</f>
        <v>0</v>
      </c>
      <c r="I40" s="1021"/>
      <c r="J40" s="1022"/>
      <c r="K40" s="1023"/>
      <c r="L40" s="1024"/>
      <c r="M40" s="1024"/>
      <c r="N40" s="1020"/>
      <c r="O40" s="998"/>
      <c r="P40" s="999"/>
      <c r="Q40" s="999"/>
      <c r="R40" s="999"/>
      <c r="S40" s="1000"/>
      <c r="T40" s="399" t="s">
        <v>663</v>
      </c>
      <c r="U40" s="400"/>
      <c r="V40" s="401"/>
      <c r="W40" s="387" t="str">
        <v/>
      </c>
      <c r="X40" s="388" t="str">
        <v/>
      </c>
      <c r="Y40" s="388" t="str">
        <v/>
      </c>
      <c r="Z40" s="388" t="str">
        <v/>
      </c>
      <c r="AA40" s="388" t="str">
        <v/>
      </c>
      <c r="AB40" s="388" t="str">
        <v/>
      </c>
      <c r="AC40" s="389" t="str">
        <v/>
      </c>
      <c r="AD40" s="387" t="str">
        <v/>
      </c>
      <c r="AE40" s="388" t="str">
        <v/>
      </c>
      <c r="AF40" s="388" t="str">
        <v/>
      </c>
      <c r="AG40" s="388" t="str">
        <v/>
      </c>
      <c r="AH40" s="388" t="str">
        <v/>
      </c>
      <c r="AI40" s="388" t="str">
        <v/>
      </c>
      <c r="AJ40" s="389" t="str">
        <v/>
      </c>
      <c r="AK40" s="387" t="str">
        <v/>
      </c>
      <c r="AL40" s="388" t="str">
        <v/>
      </c>
      <c r="AM40" s="388" t="str">
        <v/>
      </c>
      <c r="AN40" s="388" t="str">
        <v/>
      </c>
      <c r="AO40" s="388" t="str">
        <v/>
      </c>
      <c r="AP40" s="388" t="str">
        <v/>
      </c>
      <c r="AQ40" s="389" t="str">
        <v/>
      </c>
      <c r="AR40" s="387" t="str">
        <v/>
      </c>
      <c r="AS40" s="388" t="str">
        <v/>
      </c>
      <c r="AT40" s="388" t="str">
        <v/>
      </c>
      <c r="AU40" s="388" t="str">
        <v/>
      </c>
      <c r="AV40" s="388" t="str">
        <v/>
      </c>
      <c r="AW40" s="388" t="str">
        <v/>
      </c>
      <c r="AX40" s="389" t="str">
        <v/>
      </c>
      <c r="AY40" s="387" t="str">
        <v/>
      </c>
      <c r="AZ40" s="388" t="str">
        <v/>
      </c>
      <c r="BA40" s="388" t="str">
        <v/>
      </c>
      <c r="BB40" s="1016">
        <f>IF($BE$3="４週",SUM(W40:AX40),IF($BE$3="暦月",SUM(W40:BA40),""))</f>
        <v>0</v>
      </c>
      <c r="BC40" s="1017"/>
      <c r="BD40" s="1018">
        <f>IF($BE$3="４週",BB40/4,IF($BE$3="暦月",(BB40/($BE$8/7)),""))</f>
        <v>0</v>
      </c>
      <c r="BE40" s="1017"/>
      <c r="BF40" s="1013"/>
      <c r="BG40" s="1014"/>
      <c r="BH40" s="1014"/>
      <c r="BI40" s="1014"/>
      <c r="BJ40" s="1015"/>
    </row>
    <row r="41" spans="2:62" ht="20.25" customHeight="1">
      <c r="B41" s="984">
        <f>B39+1</f>
        <v>13</v>
      </c>
      <c r="C41" s="986"/>
      <c r="D41" s="987"/>
      <c r="E41" s="382"/>
      <c r="F41" s="383"/>
      <c r="G41" s="382"/>
      <c r="H41" s="383"/>
      <c r="I41" s="990"/>
      <c r="J41" s="991"/>
      <c r="K41" s="994"/>
      <c r="L41" s="995"/>
      <c r="M41" s="995"/>
      <c r="N41" s="987"/>
      <c r="O41" s="998"/>
      <c r="P41" s="999"/>
      <c r="Q41" s="999"/>
      <c r="R41" s="999"/>
      <c r="S41" s="1000"/>
      <c r="T41" s="402" t="s">
        <v>662</v>
      </c>
      <c r="U41" s="403"/>
      <c r="V41" s="404"/>
      <c r="W41" s="395"/>
      <c r="X41" s="396"/>
      <c r="Y41" s="396"/>
      <c r="Z41" s="396"/>
      <c r="AA41" s="396"/>
      <c r="AB41" s="396"/>
      <c r="AC41" s="397"/>
      <c r="AD41" s="395"/>
      <c r="AE41" s="396"/>
      <c r="AF41" s="396"/>
      <c r="AG41" s="396"/>
      <c r="AH41" s="396"/>
      <c r="AI41" s="396"/>
      <c r="AJ41" s="397"/>
      <c r="AK41" s="395"/>
      <c r="AL41" s="396"/>
      <c r="AM41" s="396"/>
      <c r="AN41" s="396"/>
      <c r="AO41" s="396"/>
      <c r="AP41" s="396"/>
      <c r="AQ41" s="397"/>
      <c r="AR41" s="395"/>
      <c r="AS41" s="396"/>
      <c r="AT41" s="396"/>
      <c r="AU41" s="396"/>
      <c r="AV41" s="396"/>
      <c r="AW41" s="396"/>
      <c r="AX41" s="397"/>
      <c r="AY41" s="395"/>
      <c r="AZ41" s="396"/>
      <c r="BA41" s="398"/>
      <c r="BB41" s="1004"/>
      <c r="BC41" s="1005"/>
      <c r="BD41" s="966"/>
      <c r="BE41" s="967"/>
      <c r="BF41" s="968"/>
      <c r="BG41" s="969"/>
      <c r="BH41" s="969"/>
      <c r="BI41" s="969"/>
      <c r="BJ41" s="970"/>
    </row>
    <row r="42" spans="2:62" ht="20.25" customHeight="1">
      <c r="B42" s="1006"/>
      <c r="C42" s="1019"/>
      <c r="D42" s="1020"/>
      <c r="E42" s="382"/>
      <c r="F42" s="383">
        <f>C41</f>
        <v>0</v>
      </c>
      <c r="G42" s="382"/>
      <c r="H42" s="383">
        <f>I41</f>
        <v>0</v>
      </c>
      <c r="I42" s="1021"/>
      <c r="J42" s="1022"/>
      <c r="K42" s="1023"/>
      <c r="L42" s="1024"/>
      <c r="M42" s="1024"/>
      <c r="N42" s="1020"/>
      <c r="O42" s="998"/>
      <c r="P42" s="999"/>
      <c r="Q42" s="999"/>
      <c r="R42" s="999"/>
      <c r="S42" s="1000"/>
      <c r="T42" s="399" t="s">
        <v>663</v>
      </c>
      <c r="U42" s="400"/>
      <c r="V42" s="401"/>
      <c r="W42" s="387" t="str">
        <v/>
      </c>
      <c r="X42" s="388" t="str">
        <v/>
      </c>
      <c r="Y42" s="388" t="str">
        <v/>
      </c>
      <c r="Z42" s="388" t="str">
        <v/>
      </c>
      <c r="AA42" s="388" t="str">
        <v/>
      </c>
      <c r="AB42" s="388" t="str">
        <v/>
      </c>
      <c r="AC42" s="389" t="str">
        <v/>
      </c>
      <c r="AD42" s="387" t="str">
        <v/>
      </c>
      <c r="AE42" s="388" t="str">
        <v/>
      </c>
      <c r="AF42" s="388" t="str">
        <v/>
      </c>
      <c r="AG42" s="388" t="str">
        <v/>
      </c>
      <c r="AH42" s="388" t="str">
        <v/>
      </c>
      <c r="AI42" s="388" t="str">
        <v/>
      </c>
      <c r="AJ42" s="389" t="str">
        <v/>
      </c>
      <c r="AK42" s="387" t="str">
        <v/>
      </c>
      <c r="AL42" s="388" t="str">
        <v/>
      </c>
      <c r="AM42" s="388" t="str">
        <v/>
      </c>
      <c r="AN42" s="388" t="str">
        <v/>
      </c>
      <c r="AO42" s="388" t="str">
        <v/>
      </c>
      <c r="AP42" s="388" t="str">
        <v/>
      </c>
      <c r="AQ42" s="389" t="str">
        <v/>
      </c>
      <c r="AR42" s="387" t="str">
        <v/>
      </c>
      <c r="AS42" s="388" t="str">
        <v/>
      </c>
      <c r="AT42" s="388" t="str">
        <v/>
      </c>
      <c r="AU42" s="388" t="str">
        <v/>
      </c>
      <c r="AV42" s="388" t="str">
        <v/>
      </c>
      <c r="AW42" s="388" t="str">
        <v/>
      </c>
      <c r="AX42" s="389" t="str">
        <v/>
      </c>
      <c r="AY42" s="387" t="str">
        <v/>
      </c>
      <c r="AZ42" s="388" t="str">
        <v/>
      </c>
      <c r="BA42" s="388" t="str">
        <v/>
      </c>
      <c r="BB42" s="1016">
        <f>IF($BE$3="４週",SUM(W42:AX42),IF($BE$3="暦月",SUM(W42:BA42),""))</f>
        <v>0</v>
      </c>
      <c r="BC42" s="1017"/>
      <c r="BD42" s="1018">
        <f>IF($BE$3="４週",BB42/4,IF($BE$3="暦月",(BB42/($BE$8/7)),""))</f>
        <v>0</v>
      </c>
      <c r="BE42" s="1017"/>
      <c r="BF42" s="1013"/>
      <c r="BG42" s="1014"/>
      <c r="BH42" s="1014"/>
      <c r="BI42" s="1014"/>
      <c r="BJ42" s="1015"/>
    </row>
    <row r="43" spans="2:62" ht="20.25" customHeight="1">
      <c r="B43" s="984">
        <f>B41+1</f>
        <v>14</v>
      </c>
      <c r="C43" s="986"/>
      <c r="D43" s="987"/>
      <c r="E43" s="382"/>
      <c r="F43" s="383"/>
      <c r="G43" s="382"/>
      <c r="H43" s="383"/>
      <c r="I43" s="990"/>
      <c r="J43" s="991"/>
      <c r="K43" s="994"/>
      <c r="L43" s="995"/>
      <c r="M43" s="995"/>
      <c r="N43" s="987"/>
      <c r="O43" s="998"/>
      <c r="P43" s="999"/>
      <c r="Q43" s="999"/>
      <c r="R43" s="999"/>
      <c r="S43" s="1000"/>
      <c r="T43" s="402" t="s">
        <v>662</v>
      </c>
      <c r="U43" s="403"/>
      <c r="V43" s="404"/>
      <c r="W43" s="395"/>
      <c r="X43" s="396"/>
      <c r="Y43" s="396"/>
      <c r="Z43" s="396"/>
      <c r="AA43" s="396"/>
      <c r="AB43" s="396"/>
      <c r="AC43" s="397"/>
      <c r="AD43" s="395"/>
      <c r="AE43" s="396"/>
      <c r="AF43" s="396"/>
      <c r="AG43" s="396"/>
      <c r="AH43" s="396"/>
      <c r="AI43" s="396"/>
      <c r="AJ43" s="397"/>
      <c r="AK43" s="395"/>
      <c r="AL43" s="396"/>
      <c r="AM43" s="396"/>
      <c r="AN43" s="396"/>
      <c r="AO43" s="396"/>
      <c r="AP43" s="396"/>
      <c r="AQ43" s="397"/>
      <c r="AR43" s="395"/>
      <c r="AS43" s="396"/>
      <c r="AT43" s="396"/>
      <c r="AU43" s="396"/>
      <c r="AV43" s="396"/>
      <c r="AW43" s="396"/>
      <c r="AX43" s="397"/>
      <c r="AY43" s="395"/>
      <c r="AZ43" s="396"/>
      <c r="BA43" s="398"/>
      <c r="BB43" s="1004"/>
      <c r="BC43" s="1005"/>
      <c r="BD43" s="966"/>
      <c r="BE43" s="967"/>
      <c r="BF43" s="968"/>
      <c r="BG43" s="969"/>
      <c r="BH43" s="969"/>
      <c r="BI43" s="969"/>
      <c r="BJ43" s="970"/>
    </row>
    <row r="44" spans="2:62" ht="20.25" customHeight="1">
      <c r="B44" s="1006"/>
      <c r="C44" s="1019"/>
      <c r="D44" s="1020"/>
      <c r="E44" s="382"/>
      <c r="F44" s="383">
        <f>C43</f>
        <v>0</v>
      </c>
      <c r="G44" s="382"/>
      <c r="H44" s="383">
        <f>I43</f>
        <v>0</v>
      </c>
      <c r="I44" s="1021"/>
      <c r="J44" s="1022"/>
      <c r="K44" s="1023"/>
      <c r="L44" s="1024"/>
      <c r="M44" s="1024"/>
      <c r="N44" s="1020"/>
      <c r="O44" s="998"/>
      <c r="P44" s="999"/>
      <c r="Q44" s="999"/>
      <c r="R44" s="999"/>
      <c r="S44" s="1000"/>
      <c r="T44" s="399" t="s">
        <v>663</v>
      </c>
      <c r="U44" s="400"/>
      <c r="V44" s="401"/>
      <c r="W44" s="387" t="str">
        <v/>
      </c>
      <c r="X44" s="388" t="str">
        <v/>
      </c>
      <c r="Y44" s="388" t="str">
        <v/>
      </c>
      <c r="Z44" s="388" t="str">
        <v/>
      </c>
      <c r="AA44" s="388" t="str">
        <v/>
      </c>
      <c r="AB44" s="388" t="str">
        <v/>
      </c>
      <c r="AC44" s="389" t="str">
        <v/>
      </c>
      <c r="AD44" s="387" t="str">
        <v/>
      </c>
      <c r="AE44" s="388" t="str">
        <v/>
      </c>
      <c r="AF44" s="388" t="str">
        <v/>
      </c>
      <c r="AG44" s="388" t="str">
        <v/>
      </c>
      <c r="AH44" s="388" t="str">
        <v/>
      </c>
      <c r="AI44" s="388" t="str">
        <v/>
      </c>
      <c r="AJ44" s="389" t="str">
        <v/>
      </c>
      <c r="AK44" s="387" t="str">
        <v/>
      </c>
      <c r="AL44" s="388" t="str">
        <v/>
      </c>
      <c r="AM44" s="388" t="str">
        <v/>
      </c>
      <c r="AN44" s="388" t="str">
        <v/>
      </c>
      <c r="AO44" s="388" t="str">
        <v/>
      </c>
      <c r="AP44" s="388" t="str">
        <v/>
      </c>
      <c r="AQ44" s="389" t="str">
        <v/>
      </c>
      <c r="AR44" s="387" t="str">
        <v/>
      </c>
      <c r="AS44" s="388" t="str">
        <v/>
      </c>
      <c r="AT44" s="388" t="str">
        <v/>
      </c>
      <c r="AU44" s="388" t="str">
        <v/>
      </c>
      <c r="AV44" s="388" t="str">
        <v/>
      </c>
      <c r="AW44" s="388" t="str">
        <v/>
      </c>
      <c r="AX44" s="389" t="str">
        <v/>
      </c>
      <c r="AY44" s="387" t="str">
        <v/>
      </c>
      <c r="AZ44" s="388" t="str">
        <v/>
      </c>
      <c r="BA44" s="388" t="str">
        <v/>
      </c>
      <c r="BB44" s="1016">
        <f>IF($BE$3="４週",SUM(W44:AX44),IF($BE$3="暦月",SUM(W44:BA44),""))</f>
        <v>0</v>
      </c>
      <c r="BC44" s="1017"/>
      <c r="BD44" s="1018">
        <f>IF($BE$3="４週",BB44/4,IF($BE$3="暦月",(BB44/($BE$8/7)),""))</f>
        <v>0</v>
      </c>
      <c r="BE44" s="1017"/>
      <c r="BF44" s="1013"/>
      <c r="BG44" s="1014"/>
      <c r="BH44" s="1014"/>
      <c r="BI44" s="1014"/>
      <c r="BJ44" s="1015"/>
    </row>
    <row r="45" spans="2:62" ht="20.25" customHeight="1">
      <c r="B45" s="984">
        <f>B43+1</f>
        <v>15</v>
      </c>
      <c r="C45" s="986"/>
      <c r="D45" s="987"/>
      <c r="E45" s="382"/>
      <c r="F45" s="383"/>
      <c r="G45" s="382"/>
      <c r="H45" s="383"/>
      <c r="I45" s="990"/>
      <c r="J45" s="991"/>
      <c r="K45" s="994"/>
      <c r="L45" s="995"/>
      <c r="M45" s="995"/>
      <c r="N45" s="987"/>
      <c r="O45" s="998"/>
      <c r="P45" s="999"/>
      <c r="Q45" s="999"/>
      <c r="R45" s="999"/>
      <c r="S45" s="1000"/>
      <c r="T45" s="402" t="s">
        <v>662</v>
      </c>
      <c r="U45" s="403"/>
      <c r="V45" s="404"/>
      <c r="W45" s="395"/>
      <c r="X45" s="396"/>
      <c r="Y45" s="396"/>
      <c r="Z45" s="396"/>
      <c r="AA45" s="396"/>
      <c r="AB45" s="396"/>
      <c r="AC45" s="397"/>
      <c r="AD45" s="395"/>
      <c r="AE45" s="396"/>
      <c r="AF45" s="396"/>
      <c r="AG45" s="396"/>
      <c r="AH45" s="396"/>
      <c r="AI45" s="396"/>
      <c r="AJ45" s="397"/>
      <c r="AK45" s="395"/>
      <c r="AL45" s="396"/>
      <c r="AM45" s="396"/>
      <c r="AN45" s="396"/>
      <c r="AO45" s="396"/>
      <c r="AP45" s="396"/>
      <c r="AQ45" s="397"/>
      <c r="AR45" s="395"/>
      <c r="AS45" s="396"/>
      <c r="AT45" s="396"/>
      <c r="AU45" s="396"/>
      <c r="AV45" s="396"/>
      <c r="AW45" s="396"/>
      <c r="AX45" s="397"/>
      <c r="AY45" s="395"/>
      <c r="AZ45" s="396"/>
      <c r="BA45" s="398"/>
      <c r="BB45" s="1004"/>
      <c r="BC45" s="1005"/>
      <c r="BD45" s="966"/>
      <c r="BE45" s="967"/>
      <c r="BF45" s="968"/>
      <c r="BG45" s="969"/>
      <c r="BH45" s="969"/>
      <c r="BI45" s="969"/>
      <c r="BJ45" s="970"/>
    </row>
    <row r="46" spans="2:62" ht="20.25" customHeight="1">
      <c r="B46" s="1006"/>
      <c r="C46" s="1019"/>
      <c r="D46" s="1020"/>
      <c r="E46" s="382"/>
      <c r="F46" s="383">
        <f>C45</f>
        <v>0</v>
      </c>
      <c r="G46" s="382"/>
      <c r="H46" s="383">
        <f>I45</f>
        <v>0</v>
      </c>
      <c r="I46" s="1021"/>
      <c r="J46" s="1022"/>
      <c r="K46" s="1023"/>
      <c r="L46" s="1024"/>
      <c r="M46" s="1024"/>
      <c r="N46" s="1020"/>
      <c r="O46" s="998"/>
      <c r="P46" s="999"/>
      <c r="Q46" s="999"/>
      <c r="R46" s="999"/>
      <c r="S46" s="1000"/>
      <c r="T46" s="399" t="s">
        <v>663</v>
      </c>
      <c r="U46" s="400"/>
      <c r="V46" s="401"/>
      <c r="W46" s="387" t="str">
        <v/>
      </c>
      <c r="X46" s="388" t="str">
        <v/>
      </c>
      <c r="Y46" s="388" t="str">
        <v/>
      </c>
      <c r="Z46" s="388" t="str">
        <v/>
      </c>
      <c r="AA46" s="388" t="str">
        <v/>
      </c>
      <c r="AB46" s="388" t="str">
        <v/>
      </c>
      <c r="AC46" s="389" t="str">
        <v/>
      </c>
      <c r="AD46" s="387" t="str">
        <v/>
      </c>
      <c r="AE46" s="388" t="str">
        <v/>
      </c>
      <c r="AF46" s="388" t="str">
        <v/>
      </c>
      <c r="AG46" s="388" t="str">
        <v/>
      </c>
      <c r="AH46" s="388" t="str">
        <v/>
      </c>
      <c r="AI46" s="388" t="str">
        <v/>
      </c>
      <c r="AJ46" s="389" t="str">
        <v/>
      </c>
      <c r="AK46" s="387" t="str">
        <v/>
      </c>
      <c r="AL46" s="388" t="str">
        <v/>
      </c>
      <c r="AM46" s="388" t="str">
        <v/>
      </c>
      <c r="AN46" s="388" t="str">
        <v/>
      </c>
      <c r="AO46" s="388" t="str">
        <v/>
      </c>
      <c r="AP46" s="388" t="str">
        <v/>
      </c>
      <c r="AQ46" s="389" t="str">
        <v/>
      </c>
      <c r="AR46" s="387" t="str">
        <v/>
      </c>
      <c r="AS46" s="388" t="str">
        <v/>
      </c>
      <c r="AT46" s="388" t="str">
        <v/>
      </c>
      <c r="AU46" s="388" t="str">
        <v/>
      </c>
      <c r="AV46" s="388" t="str">
        <v/>
      </c>
      <c r="AW46" s="388" t="str">
        <v/>
      </c>
      <c r="AX46" s="389" t="str">
        <v/>
      </c>
      <c r="AY46" s="387" t="str">
        <v/>
      </c>
      <c r="AZ46" s="388" t="str">
        <v/>
      </c>
      <c r="BA46" s="388" t="str">
        <v/>
      </c>
      <c r="BB46" s="1016">
        <f>IF($BE$3="４週",SUM(W46:AX46),IF($BE$3="暦月",SUM(W46:BA46),""))</f>
        <v>0</v>
      </c>
      <c r="BC46" s="1017"/>
      <c r="BD46" s="1018">
        <f>IF($BE$3="４週",BB46/4,IF($BE$3="暦月",(BB46/($BE$8/7)),""))</f>
        <v>0</v>
      </c>
      <c r="BE46" s="1017"/>
      <c r="BF46" s="1013"/>
      <c r="BG46" s="1014"/>
      <c r="BH46" s="1014"/>
      <c r="BI46" s="1014"/>
      <c r="BJ46" s="1015"/>
    </row>
    <row r="47" spans="2:62" ht="20.25" customHeight="1">
      <c r="B47" s="984">
        <f>B45+1</f>
        <v>16</v>
      </c>
      <c r="C47" s="986"/>
      <c r="D47" s="987"/>
      <c r="E47" s="382"/>
      <c r="F47" s="383"/>
      <c r="G47" s="382"/>
      <c r="H47" s="383"/>
      <c r="I47" s="990"/>
      <c r="J47" s="991"/>
      <c r="K47" s="994"/>
      <c r="L47" s="995"/>
      <c r="M47" s="995"/>
      <c r="N47" s="987"/>
      <c r="O47" s="998"/>
      <c r="P47" s="999"/>
      <c r="Q47" s="999"/>
      <c r="R47" s="999"/>
      <c r="S47" s="1000"/>
      <c r="T47" s="402" t="s">
        <v>662</v>
      </c>
      <c r="U47" s="403"/>
      <c r="V47" s="404"/>
      <c r="W47" s="395"/>
      <c r="X47" s="396"/>
      <c r="Y47" s="396"/>
      <c r="Z47" s="396"/>
      <c r="AA47" s="396"/>
      <c r="AB47" s="396"/>
      <c r="AC47" s="397"/>
      <c r="AD47" s="395"/>
      <c r="AE47" s="396"/>
      <c r="AF47" s="396"/>
      <c r="AG47" s="396"/>
      <c r="AH47" s="396"/>
      <c r="AI47" s="396"/>
      <c r="AJ47" s="397"/>
      <c r="AK47" s="395"/>
      <c r="AL47" s="396"/>
      <c r="AM47" s="396"/>
      <c r="AN47" s="396"/>
      <c r="AO47" s="396"/>
      <c r="AP47" s="396"/>
      <c r="AQ47" s="397"/>
      <c r="AR47" s="395"/>
      <c r="AS47" s="396"/>
      <c r="AT47" s="396"/>
      <c r="AU47" s="396"/>
      <c r="AV47" s="396"/>
      <c r="AW47" s="396"/>
      <c r="AX47" s="397"/>
      <c r="AY47" s="395"/>
      <c r="AZ47" s="396"/>
      <c r="BA47" s="398"/>
      <c r="BB47" s="1004"/>
      <c r="BC47" s="1005"/>
      <c r="BD47" s="966"/>
      <c r="BE47" s="967"/>
      <c r="BF47" s="968"/>
      <c r="BG47" s="969"/>
      <c r="BH47" s="969"/>
      <c r="BI47" s="969"/>
      <c r="BJ47" s="970"/>
    </row>
    <row r="48" spans="2:62" ht="20.25" customHeight="1">
      <c r="B48" s="1006"/>
      <c r="C48" s="1019"/>
      <c r="D48" s="1020"/>
      <c r="E48" s="382"/>
      <c r="F48" s="383">
        <f>C47</f>
        <v>0</v>
      </c>
      <c r="G48" s="382"/>
      <c r="H48" s="383">
        <f>I47</f>
        <v>0</v>
      </c>
      <c r="I48" s="1021"/>
      <c r="J48" s="1022"/>
      <c r="K48" s="1023"/>
      <c r="L48" s="1024"/>
      <c r="M48" s="1024"/>
      <c r="N48" s="1020"/>
      <c r="O48" s="998"/>
      <c r="P48" s="999"/>
      <c r="Q48" s="999"/>
      <c r="R48" s="999"/>
      <c r="S48" s="1000"/>
      <c r="T48" s="399" t="s">
        <v>663</v>
      </c>
      <c r="U48" s="400"/>
      <c r="V48" s="401"/>
      <c r="W48" s="387" t="str">
        <v/>
      </c>
      <c r="X48" s="388" t="str">
        <v/>
      </c>
      <c r="Y48" s="388" t="str">
        <v/>
      </c>
      <c r="Z48" s="388" t="str">
        <v/>
      </c>
      <c r="AA48" s="388" t="str">
        <v/>
      </c>
      <c r="AB48" s="388" t="str">
        <v/>
      </c>
      <c r="AC48" s="389" t="str">
        <v/>
      </c>
      <c r="AD48" s="387" t="str">
        <v/>
      </c>
      <c r="AE48" s="388" t="str">
        <v/>
      </c>
      <c r="AF48" s="388" t="str">
        <v/>
      </c>
      <c r="AG48" s="388" t="str">
        <v/>
      </c>
      <c r="AH48" s="388" t="str">
        <v/>
      </c>
      <c r="AI48" s="388" t="str">
        <v/>
      </c>
      <c r="AJ48" s="389" t="str">
        <v/>
      </c>
      <c r="AK48" s="387" t="str">
        <v/>
      </c>
      <c r="AL48" s="388" t="str">
        <v/>
      </c>
      <c r="AM48" s="388" t="str">
        <v/>
      </c>
      <c r="AN48" s="388" t="str">
        <v/>
      </c>
      <c r="AO48" s="388" t="str">
        <v/>
      </c>
      <c r="AP48" s="388" t="str">
        <v/>
      </c>
      <c r="AQ48" s="389" t="str">
        <v/>
      </c>
      <c r="AR48" s="387" t="str">
        <v/>
      </c>
      <c r="AS48" s="388" t="str">
        <v/>
      </c>
      <c r="AT48" s="388" t="str">
        <v/>
      </c>
      <c r="AU48" s="388" t="str">
        <v/>
      </c>
      <c r="AV48" s="388" t="str">
        <v/>
      </c>
      <c r="AW48" s="388" t="str">
        <v/>
      </c>
      <c r="AX48" s="389" t="str">
        <v/>
      </c>
      <c r="AY48" s="387" t="str">
        <v/>
      </c>
      <c r="AZ48" s="388" t="str">
        <v/>
      </c>
      <c r="BA48" s="388" t="str">
        <v/>
      </c>
      <c r="BB48" s="1016">
        <f>IF($BE$3="４週",SUM(W48:AX48),IF($BE$3="暦月",SUM(W48:BA48),""))</f>
        <v>0</v>
      </c>
      <c r="BC48" s="1017"/>
      <c r="BD48" s="1018">
        <f>IF($BE$3="４週",BB48/4,IF($BE$3="暦月",(BB48/($BE$8/7)),""))</f>
        <v>0</v>
      </c>
      <c r="BE48" s="1017"/>
      <c r="BF48" s="1013"/>
      <c r="BG48" s="1014"/>
      <c r="BH48" s="1014"/>
      <c r="BI48" s="1014"/>
      <c r="BJ48" s="1015"/>
    </row>
    <row r="49" spans="2:62" ht="20.25" customHeight="1">
      <c r="B49" s="984">
        <f>B47+1</f>
        <v>17</v>
      </c>
      <c r="C49" s="986"/>
      <c r="D49" s="987"/>
      <c r="E49" s="382"/>
      <c r="F49" s="383"/>
      <c r="G49" s="382"/>
      <c r="H49" s="383"/>
      <c r="I49" s="990"/>
      <c r="J49" s="991"/>
      <c r="K49" s="994"/>
      <c r="L49" s="995"/>
      <c r="M49" s="995"/>
      <c r="N49" s="987"/>
      <c r="O49" s="998"/>
      <c r="P49" s="999"/>
      <c r="Q49" s="999"/>
      <c r="R49" s="999"/>
      <c r="S49" s="1000"/>
      <c r="T49" s="402" t="s">
        <v>662</v>
      </c>
      <c r="U49" s="403"/>
      <c r="V49" s="404"/>
      <c r="W49" s="395"/>
      <c r="X49" s="396"/>
      <c r="Y49" s="396"/>
      <c r="Z49" s="396"/>
      <c r="AA49" s="396"/>
      <c r="AB49" s="396"/>
      <c r="AC49" s="397"/>
      <c r="AD49" s="395"/>
      <c r="AE49" s="396"/>
      <c r="AF49" s="396"/>
      <c r="AG49" s="396"/>
      <c r="AH49" s="396"/>
      <c r="AI49" s="396"/>
      <c r="AJ49" s="397"/>
      <c r="AK49" s="395"/>
      <c r="AL49" s="396"/>
      <c r="AM49" s="396"/>
      <c r="AN49" s="396"/>
      <c r="AO49" s="396"/>
      <c r="AP49" s="396"/>
      <c r="AQ49" s="397"/>
      <c r="AR49" s="395"/>
      <c r="AS49" s="396"/>
      <c r="AT49" s="396"/>
      <c r="AU49" s="396"/>
      <c r="AV49" s="396"/>
      <c r="AW49" s="396"/>
      <c r="AX49" s="397"/>
      <c r="AY49" s="395"/>
      <c r="AZ49" s="396"/>
      <c r="BA49" s="398"/>
      <c r="BB49" s="1004"/>
      <c r="BC49" s="1005"/>
      <c r="BD49" s="966"/>
      <c r="BE49" s="967"/>
      <c r="BF49" s="968"/>
      <c r="BG49" s="969"/>
      <c r="BH49" s="969"/>
      <c r="BI49" s="969"/>
      <c r="BJ49" s="970"/>
    </row>
    <row r="50" spans="2:62" ht="20.25" customHeight="1">
      <c r="B50" s="1006"/>
      <c r="C50" s="1019"/>
      <c r="D50" s="1020"/>
      <c r="E50" s="382"/>
      <c r="F50" s="383">
        <f>C49</f>
        <v>0</v>
      </c>
      <c r="G50" s="382"/>
      <c r="H50" s="383">
        <f>I49</f>
        <v>0</v>
      </c>
      <c r="I50" s="1021"/>
      <c r="J50" s="1022"/>
      <c r="K50" s="1023"/>
      <c r="L50" s="1024"/>
      <c r="M50" s="1024"/>
      <c r="N50" s="1020"/>
      <c r="O50" s="998"/>
      <c r="P50" s="999"/>
      <c r="Q50" s="999"/>
      <c r="R50" s="999"/>
      <c r="S50" s="1000"/>
      <c r="T50" s="399" t="s">
        <v>663</v>
      </c>
      <c r="U50" s="400"/>
      <c r="V50" s="401"/>
      <c r="W50" s="387" t="str">
        <v/>
      </c>
      <c r="X50" s="388" t="str">
        <v/>
      </c>
      <c r="Y50" s="388" t="str">
        <v/>
      </c>
      <c r="Z50" s="388" t="str">
        <v/>
      </c>
      <c r="AA50" s="388" t="str">
        <v/>
      </c>
      <c r="AB50" s="388" t="str">
        <v/>
      </c>
      <c r="AC50" s="389" t="str">
        <v/>
      </c>
      <c r="AD50" s="387" t="str">
        <v/>
      </c>
      <c r="AE50" s="388" t="str">
        <v/>
      </c>
      <c r="AF50" s="388" t="str">
        <v/>
      </c>
      <c r="AG50" s="388" t="str">
        <v/>
      </c>
      <c r="AH50" s="388" t="str">
        <v/>
      </c>
      <c r="AI50" s="388" t="str">
        <v/>
      </c>
      <c r="AJ50" s="389" t="str">
        <v/>
      </c>
      <c r="AK50" s="387" t="str">
        <v/>
      </c>
      <c r="AL50" s="388" t="str">
        <v/>
      </c>
      <c r="AM50" s="388" t="str">
        <v/>
      </c>
      <c r="AN50" s="388" t="str">
        <v/>
      </c>
      <c r="AO50" s="388" t="str">
        <v/>
      </c>
      <c r="AP50" s="388" t="str">
        <v/>
      </c>
      <c r="AQ50" s="389" t="str">
        <v/>
      </c>
      <c r="AR50" s="387" t="str">
        <v/>
      </c>
      <c r="AS50" s="388" t="str">
        <v/>
      </c>
      <c r="AT50" s="388" t="str">
        <v/>
      </c>
      <c r="AU50" s="388" t="str">
        <v/>
      </c>
      <c r="AV50" s="388" t="str">
        <v/>
      </c>
      <c r="AW50" s="388" t="str">
        <v/>
      </c>
      <c r="AX50" s="389" t="str">
        <v/>
      </c>
      <c r="AY50" s="387" t="str">
        <v/>
      </c>
      <c r="AZ50" s="388" t="str">
        <v/>
      </c>
      <c r="BA50" s="388" t="str">
        <v/>
      </c>
      <c r="BB50" s="1016">
        <f>IF($BE$3="４週",SUM(W50:AX50),IF($BE$3="暦月",SUM(W50:BA50),""))</f>
        <v>0</v>
      </c>
      <c r="BC50" s="1017"/>
      <c r="BD50" s="1018">
        <f>IF($BE$3="４週",BB50/4,IF($BE$3="暦月",(BB50/($BE$8/7)),""))</f>
        <v>0</v>
      </c>
      <c r="BE50" s="1017"/>
      <c r="BF50" s="1013"/>
      <c r="BG50" s="1014"/>
      <c r="BH50" s="1014"/>
      <c r="BI50" s="1014"/>
      <c r="BJ50" s="1015"/>
    </row>
    <row r="51" spans="2:62" ht="20.25" customHeight="1">
      <c r="B51" s="984">
        <f>B49+1</f>
        <v>18</v>
      </c>
      <c r="C51" s="986"/>
      <c r="D51" s="987"/>
      <c r="E51" s="382"/>
      <c r="F51" s="383"/>
      <c r="G51" s="382"/>
      <c r="H51" s="383"/>
      <c r="I51" s="990"/>
      <c r="J51" s="991"/>
      <c r="K51" s="994"/>
      <c r="L51" s="995"/>
      <c r="M51" s="995"/>
      <c r="N51" s="987"/>
      <c r="O51" s="998"/>
      <c r="P51" s="999"/>
      <c r="Q51" s="999"/>
      <c r="R51" s="999"/>
      <c r="S51" s="1000"/>
      <c r="T51" s="402" t="s">
        <v>662</v>
      </c>
      <c r="U51" s="403"/>
      <c r="V51" s="404"/>
      <c r="W51" s="395"/>
      <c r="X51" s="396"/>
      <c r="Y51" s="396"/>
      <c r="Z51" s="396"/>
      <c r="AA51" s="396"/>
      <c r="AB51" s="396"/>
      <c r="AC51" s="397"/>
      <c r="AD51" s="395"/>
      <c r="AE51" s="396"/>
      <c r="AF51" s="396"/>
      <c r="AG51" s="396"/>
      <c r="AH51" s="396"/>
      <c r="AI51" s="396"/>
      <c r="AJ51" s="397"/>
      <c r="AK51" s="395"/>
      <c r="AL51" s="396"/>
      <c r="AM51" s="396"/>
      <c r="AN51" s="396"/>
      <c r="AO51" s="396"/>
      <c r="AP51" s="396"/>
      <c r="AQ51" s="397"/>
      <c r="AR51" s="395"/>
      <c r="AS51" s="396"/>
      <c r="AT51" s="396"/>
      <c r="AU51" s="396"/>
      <c r="AV51" s="396"/>
      <c r="AW51" s="396"/>
      <c r="AX51" s="397"/>
      <c r="AY51" s="395"/>
      <c r="AZ51" s="396"/>
      <c r="BA51" s="398"/>
      <c r="BB51" s="1004"/>
      <c r="BC51" s="1005"/>
      <c r="BD51" s="966"/>
      <c r="BE51" s="967"/>
      <c r="BF51" s="968"/>
      <c r="BG51" s="969"/>
      <c r="BH51" s="969"/>
      <c r="BI51" s="969"/>
      <c r="BJ51" s="970"/>
    </row>
    <row r="52" spans="2:62" ht="20.25" customHeight="1">
      <c r="B52" s="1006"/>
      <c r="C52" s="1019"/>
      <c r="D52" s="1020"/>
      <c r="E52" s="382"/>
      <c r="F52" s="383">
        <f>C51</f>
        <v>0</v>
      </c>
      <c r="G52" s="382"/>
      <c r="H52" s="383">
        <f>I51</f>
        <v>0</v>
      </c>
      <c r="I52" s="1021"/>
      <c r="J52" s="1022"/>
      <c r="K52" s="1023"/>
      <c r="L52" s="1024"/>
      <c r="M52" s="1024"/>
      <c r="N52" s="1020"/>
      <c r="O52" s="998"/>
      <c r="P52" s="999"/>
      <c r="Q52" s="999"/>
      <c r="R52" s="999"/>
      <c r="S52" s="1000"/>
      <c r="T52" s="399" t="s">
        <v>663</v>
      </c>
      <c r="U52" s="400"/>
      <c r="V52" s="401"/>
      <c r="W52" s="387" t="str">
        <v/>
      </c>
      <c r="X52" s="388" t="str">
        <v/>
      </c>
      <c r="Y52" s="388" t="str">
        <v/>
      </c>
      <c r="Z52" s="388" t="str">
        <v/>
      </c>
      <c r="AA52" s="388" t="str">
        <v/>
      </c>
      <c r="AB52" s="388" t="str">
        <v/>
      </c>
      <c r="AC52" s="389" t="str">
        <v/>
      </c>
      <c r="AD52" s="387" t="str">
        <v/>
      </c>
      <c r="AE52" s="388" t="str">
        <v/>
      </c>
      <c r="AF52" s="388" t="str">
        <v/>
      </c>
      <c r="AG52" s="388" t="str">
        <v/>
      </c>
      <c r="AH52" s="388" t="str">
        <v/>
      </c>
      <c r="AI52" s="388" t="str">
        <v/>
      </c>
      <c r="AJ52" s="389" t="str">
        <v/>
      </c>
      <c r="AK52" s="387" t="str">
        <v/>
      </c>
      <c r="AL52" s="388" t="str">
        <v/>
      </c>
      <c r="AM52" s="388" t="str">
        <v/>
      </c>
      <c r="AN52" s="388" t="str">
        <v/>
      </c>
      <c r="AO52" s="388" t="str">
        <v/>
      </c>
      <c r="AP52" s="388" t="str">
        <v/>
      </c>
      <c r="AQ52" s="389" t="str">
        <v/>
      </c>
      <c r="AR52" s="387" t="str">
        <v/>
      </c>
      <c r="AS52" s="388" t="str">
        <v/>
      </c>
      <c r="AT52" s="388" t="str">
        <v/>
      </c>
      <c r="AU52" s="388" t="str">
        <v/>
      </c>
      <c r="AV52" s="388" t="str">
        <v/>
      </c>
      <c r="AW52" s="388" t="str">
        <v/>
      </c>
      <c r="AX52" s="389" t="str">
        <v/>
      </c>
      <c r="AY52" s="387" t="str">
        <v/>
      </c>
      <c r="AZ52" s="388" t="str">
        <v/>
      </c>
      <c r="BA52" s="388" t="str">
        <v/>
      </c>
      <c r="BB52" s="1016">
        <f>IF($BE$3="４週",SUM(W52:AX52),IF($BE$3="暦月",SUM(W52:BA52),""))</f>
        <v>0</v>
      </c>
      <c r="BC52" s="1017"/>
      <c r="BD52" s="1018">
        <f>IF($BE$3="４週",BB52/4,IF($BE$3="暦月",(BB52/($BE$8/7)),""))</f>
        <v>0</v>
      </c>
      <c r="BE52" s="1017"/>
      <c r="BF52" s="1013"/>
      <c r="BG52" s="1014"/>
      <c r="BH52" s="1014"/>
      <c r="BI52" s="1014"/>
      <c r="BJ52" s="1015"/>
    </row>
    <row r="53" spans="2:62" ht="20.25" customHeight="1">
      <c r="B53" s="984">
        <f>B51+1</f>
        <v>19</v>
      </c>
      <c r="C53" s="986"/>
      <c r="D53" s="987"/>
      <c r="E53" s="390"/>
      <c r="F53" s="391"/>
      <c r="G53" s="390"/>
      <c r="H53" s="391"/>
      <c r="I53" s="990"/>
      <c r="J53" s="991"/>
      <c r="K53" s="994"/>
      <c r="L53" s="995"/>
      <c r="M53" s="995"/>
      <c r="N53" s="987"/>
      <c r="O53" s="998"/>
      <c r="P53" s="999"/>
      <c r="Q53" s="999"/>
      <c r="R53" s="999"/>
      <c r="S53" s="1000"/>
      <c r="T53" s="392" t="s">
        <v>662</v>
      </c>
      <c r="U53" s="393"/>
      <c r="V53" s="394"/>
      <c r="W53" s="395"/>
      <c r="X53" s="396"/>
      <c r="Y53" s="396"/>
      <c r="Z53" s="396"/>
      <c r="AA53" s="396"/>
      <c r="AB53" s="396"/>
      <c r="AC53" s="397"/>
      <c r="AD53" s="395"/>
      <c r="AE53" s="396"/>
      <c r="AF53" s="396"/>
      <c r="AG53" s="396"/>
      <c r="AH53" s="396"/>
      <c r="AI53" s="396"/>
      <c r="AJ53" s="397"/>
      <c r="AK53" s="395"/>
      <c r="AL53" s="396"/>
      <c r="AM53" s="396"/>
      <c r="AN53" s="396"/>
      <c r="AO53" s="396"/>
      <c r="AP53" s="396"/>
      <c r="AQ53" s="397"/>
      <c r="AR53" s="395"/>
      <c r="AS53" s="396"/>
      <c r="AT53" s="396"/>
      <c r="AU53" s="396"/>
      <c r="AV53" s="396"/>
      <c r="AW53" s="396"/>
      <c r="AX53" s="397"/>
      <c r="AY53" s="395"/>
      <c r="AZ53" s="396"/>
      <c r="BA53" s="398"/>
      <c r="BB53" s="1004"/>
      <c r="BC53" s="1005"/>
      <c r="BD53" s="966"/>
      <c r="BE53" s="967"/>
      <c r="BF53" s="968"/>
      <c r="BG53" s="969"/>
      <c r="BH53" s="969"/>
      <c r="BI53" s="969"/>
      <c r="BJ53" s="970"/>
    </row>
    <row r="54" spans="2:62" ht="20.25" customHeight="1">
      <c r="B54" s="1006"/>
      <c r="C54" s="1019"/>
      <c r="D54" s="1020"/>
      <c r="E54" s="382"/>
      <c r="F54" s="383">
        <f>C53</f>
        <v>0</v>
      </c>
      <c r="G54" s="382"/>
      <c r="H54" s="383">
        <f>I53</f>
        <v>0</v>
      </c>
      <c r="I54" s="1021"/>
      <c r="J54" s="1022"/>
      <c r="K54" s="1023"/>
      <c r="L54" s="1024"/>
      <c r="M54" s="1024"/>
      <c r="N54" s="1020"/>
      <c r="O54" s="998"/>
      <c r="P54" s="999"/>
      <c r="Q54" s="999"/>
      <c r="R54" s="999"/>
      <c r="S54" s="1000"/>
      <c r="T54" s="399" t="s">
        <v>663</v>
      </c>
      <c r="U54" s="385"/>
      <c r="V54" s="386"/>
      <c r="W54" s="387" t="str">
        <v/>
      </c>
      <c r="X54" s="388" t="str">
        <v/>
      </c>
      <c r="Y54" s="388" t="str">
        <v/>
      </c>
      <c r="Z54" s="388" t="str">
        <v/>
      </c>
      <c r="AA54" s="388" t="str">
        <v/>
      </c>
      <c r="AB54" s="388" t="str">
        <v/>
      </c>
      <c r="AC54" s="389" t="str">
        <v/>
      </c>
      <c r="AD54" s="387" t="str">
        <v/>
      </c>
      <c r="AE54" s="388" t="str">
        <v/>
      </c>
      <c r="AF54" s="388" t="str">
        <v/>
      </c>
      <c r="AG54" s="388" t="str">
        <v/>
      </c>
      <c r="AH54" s="388" t="str">
        <v/>
      </c>
      <c r="AI54" s="388" t="str">
        <v/>
      </c>
      <c r="AJ54" s="389" t="str">
        <v/>
      </c>
      <c r="AK54" s="387" t="str">
        <v/>
      </c>
      <c r="AL54" s="388" t="str">
        <v/>
      </c>
      <c r="AM54" s="388" t="str">
        <v/>
      </c>
      <c r="AN54" s="388" t="str">
        <v/>
      </c>
      <c r="AO54" s="388" t="str">
        <v/>
      </c>
      <c r="AP54" s="388" t="str">
        <v/>
      </c>
      <c r="AQ54" s="389" t="str">
        <v/>
      </c>
      <c r="AR54" s="387" t="str">
        <v/>
      </c>
      <c r="AS54" s="388" t="str">
        <v/>
      </c>
      <c r="AT54" s="388" t="str">
        <v/>
      </c>
      <c r="AU54" s="388" t="str">
        <v/>
      </c>
      <c r="AV54" s="388" t="str">
        <v/>
      </c>
      <c r="AW54" s="388" t="str">
        <v/>
      </c>
      <c r="AX54" s="389" t="str">
        <v/>
      </c>
      <c r="AY54" s="387" t="str">
        <v/>
      </c>
      <c r="AZ54" s="388" t="str">
        <v/>
      </c>
      <c r="BA54" s="388" t="str">
        <v/>
      </c>
      <c r="BB54" s="1016">
        <f>IF($BE$3="４週",SUM(W54:AX54),IF($BE$3="暦月",SUM(W54:BA54),""))</f>
        <v>0</v>
      </c>
      <c r="BC54" s="1017"/>
      <c r="BD54" s="1018">
        <f>IF($BE$3="４週",BB54/4,IF($BE$3="暦月",(BB54/($BE$8/7)),""))</f>
        <v>0</v>
      </c>
      <c r="BE54" s="1017"/>
      <c r="BF54" s="1013"/>
      <c r="BG54" s="1014"/>
      <c r="BH54" s="1014"/>
      <c r="BI54" s="1014"/>
      <c r="BJ54" s="1015"/>
    </row>
    <row r="55" spans="2:62" ht="20.25" customHeight="1">
      <c r="B55" s="984">
        <f>B53+1</f>
        <v>20</v>
      </c>
      <c r="C55" s="986"/>
      <c r="D55" s="987"/>
      <c r="E55" s="390"/>
      <c r="F55" s="391"/>
      <c r="G55" s="390"/>
      <c r="H55" s="391"/>
      <c r="I55" s="990"/>
      <c r="J55" s="991"/>
      <c r="K55" s="994"/>
      <c r="L55" s="995"/>
      <c r="M55" s="995"/>
      <c r="N55" s="987"/>
      <c r="O55" s="998"/>
      <c r="P55" s="999"/>
      <c r="Q55" s="999"/>
      <c r="R55" s="999"/>
      <c r="S55" s="1000"/>
      <c r="T55" s="392" t="s">
        <v>662</v>
      </c>
      <c r="U55" s="393"/>
      <c r="V55" s="394"/>
      <c r="W55" s="395"/>
      <c r="X55" s="396"/>
      <c r="Y55" s="396"/>
      <c r="Z55" s="396"/>
      <c r="AA55" s="396"/>
      <c r="AB55" s="396"/>
      <c r="AC55" s="397"/>
      <c r="AD55" s="395"/>
      <c r="AE55" s="396"/>
      <c r="AF55" s="396"/>
      <c r="AG55" s="396"/>
      <c r="AH55" s="396"/>
      <c r="AI55" s="396"/>
      <c r="AJ55" s="397"/>
      <c r="AK55" s="395"/>
      <c r="AL55" s="396"/>
      <c r="AM55" s="396"/>
      <c r="AN55" s="396"/>
      <c r="AO55" s="396"/>
      <c r="AP55" s="396"/>
      <c r="AQ55" s="397"/>
      <c r="AR55" s="395"/>
      <c r="AS55" s="396"/>
      <c r="AT55" s="396"/>
      <c r="AU55" s="396"/>
      <c r="AV55" s="396"/>
      <c r="AW55" s="396"/>
      <c r="AX55" s="397"/>
      <c r="AY55" s="395"/>
      <c r="AZ55" s="396"/>
      <c r="BA55" s="398"/>
      <c r="BB55" s="1004"/>
      <c r="BC55" s="1005"/>
      <c r="BD55" s="966"/>
      <c r="BE55" s="967"/>
      <c r="BF55" s="968"/>
      <c r="BG55" s="969"/>
      <c r="BH55" s="969"/>
      <c r="BI55" s="969"/>
      <c r="BJ55" s="970"/>
    </row>
    <row r="56" spans="2:62" ht="20.25" customHeight="1">
      <c r="B56" s="1006"/>
      <c r="C56" s="1019"/>
      <c r="D56" s="1020"/>
      <c r="E56" s="382"/>
      <c r="F56" s="383">
        <f>C55</f>
        <v>0</v>
      </c>
      <c r="G56" s="382"/>
      <c r="H56" s="383">
        <f>I55</f>
        <v>0</v>
      </c>
      <c r="I56" s="1021"/>
      <c r="J56" s="1022"/>
      <c r="K56" s="1023"/>
      <c r="L56" s="1024"/>
      <c r="M56" s="1024"/>
      <c r="N56" s="1020"/>
      <c r="O56" s="998"/>
      <c r="P56" s="999"/>
      <c r="Q56" s="999"/>
      <c r="R56" s="999"/>
      <c r="S56" s="1000"/>
      <c r="T56" s="399" t="s">
        <v>663</v>
      </c>
      <c r="U56" s="400"/>
      <c r="V56" s="401"/>
      <c r="W56" s="387" t="str">
        <v/>
      </c>
      <c r="X56" s="388" t="str">
        <v/>
      </c>
      <c r="Y56" s="388" t="str">
        <v/>
      </c>
      <c r="Z56" s="388" t="str">
        <v/>
      </c>
      <c r="AA56" s="388" t="str">
        <v/>
      </c>
      <c r="AB56" s="388" t="str">
        <v/>
      </c>
      <c r="AC56" s="389" t="str">
        <v/>
      </c>
      <c r="AD56" s="387" t="str">
        <v/>
      </c>
      <c r="AE56" s="388" t="str">
        <v/>
      </c>
      <c r="AF56" s="388" t="str">
        <v/>
      </c>
      <c r="AG56" s="388" t="str">
        <v/>
      </c>
      <c r="AH56" s="388" t="str">
        <v/>
      </c>
      <c r="AI56" s="388" t="str">
        <v/>
      </c>
      <c r="AJ56" s="389" t="str">
        <v/>
      </c>
      <c r="AK56" s="387" t="str">
        <v/>
      </c>
      <c r="AL56" s="388" t="str">
        <v/>
      </c>
      <c r="AM56" s="388" t="str">
        <v/>
      </c>
      <c r="AN56" s="388" t="str">
        <v/>
      </c>
      <c r="AO56" s="388" t="str">
        <v/>
      </c>
      <c r="AP56" s="388" t="str">
        <v/>
      </c>
      <c r="AQ56" s="389" t="str">
        <v/>
      </c>
      <c r="AR56" s="387" t="str">
        <v/>
      </c>
      <c r="AS56" s="388" t="str">
        <v/>
      </c>
      <c r="AT56" s="388" t="str">
        <v/>
      </c>
      <c r="AU56" s="388" t="str">
        <v/>
      </c>
      <c r="AV56" s="388" t="str">
        <v/>
      </c>
      <c r="AW56" s="388" t="str">
        <v/>
      </c>
      <c r="AX56" s="389" t="str">
        <v/>
      </c>
      <c r="AY56" s="387" t="str">
        <v/>
      </c>
      <c r="AZ56" s="388" t="str">
        <v/>
      </c>
      <c r="BA56" s="388" t="str">
        <v/>
      </c>
      <c r="BB56" s="1016">
        <f>IF($BE$3="４週",SUM(W56:AX56),IF($BE$3="暦月",SUM(W56:BA56),""))</f>
        <v>0</v>
      </c>
      <c r="BC56" s="1017"/>
      <c r="BD56" s="1018">
        <f>IF($BE$3="４週",BB56/4,IF($BE$3="暦月",(BB56/($BE$8/7)),""))</f>
        <v>0</v>
      </c>
      <c r="BE56" s="1017"/>
      <c r="BF56" s="1013"/>
      <c r="BG56" s="1014"/>
      <c r="BH56" s="1014"/>
      <c r="BI56" s="1014"/>
      <c r="BJ56" s="1015"/>
    </row>
    <row r="57" spans="2:62" ht="20.25" customHeight="1">
      <c r="B57" s="984">
        <f>B55+1</f>
        <v>21</v>
      </c>
      <c r="C57" s="986"/>
      <c r="D57" s="987"/>
      <c r="E57" s="382"/>
      <c r="F57" s="383"/>
      <c r="G57" s="382"/>
      <c r="H57" s="383"/>
      <c r="I57" s="990"/>
      <c r="J57" s="991"/>
      <c r="K57" s="994"/>
      <c r="L57" s="995"/>
      <c r="M57" s="995"/>
      <c r="N57" s="987"/>
      <c r="O57" s="998"/>
      <c r="P57" s="999"/>
      <c r="Q57" s="999"/>
      <c r="R57" s="999"/>
      <c r="S57" s="1000"/>
      <c r="T57" s="402" t="s">
        <v>662</v>
      </c>
      <c r="U57" s="403"/>
      <c r="V57" s="404"/>
      <c r="W57" s="395"/>
      <c r="X57" s="396"/>
      <c r="Y57" s="396"/>
      <c r="Z57" s="396"/>
      <c r="AA57" s="396"/>
      <c r="AB57" s="396"/>
      <c r="AC57" s="397"/>
      <c r="AD57" s="395"/>
      <c r="AE57" s="396"/>
      <c r="AF57" s="396"/>
      <c r="AG57" s="396"/>
      <c r="AH57" s="396"/>
      <c r="AI57" s="396"/>
      <c r="AJ57" s="397"/>
      <c r="AK57" s="395"/>
      <c r="AL57" s="396"/>
      <c r="AM57" s="396"/>
      <c r="AN57" s="396"/>
      <c r="AO57" s="396"/>
      <c r="AP57" s="396"/>
      <c r="AQ57" s="397"/>
      <c r="AR57" s="395"/>
      <c r="AS57" s="396"/>
      <c r="AT57" s="396"/>
      <c r="AU57" s="396"/>
      <c r="AV57" s="396"/>
      <c r="AW57" s="396"/>
      <c r="AX57" s="397"/>
      <c r="AY57" s="395"/>
      <c r="AZ57" s="396"/>
      <c r="BA57" s="398"/>
      <c r="BB57" s="1004"/>
      <c r="BC57" s="1005"/>
      <c r="BD57" s="966"/>
      <c r="BE57" s="967"/>
      <c r="BF57" s="968"/>
      <c r="BG57" s="969"/>
      <c r="BH57" s="969"/>
      <c r="BI57" s="969"/>
      <c r="BJ57" s="970"/>
    </row>
    <row r="58" spans="2:62" ht="20.25" customHeight="1">
      <c r="B58" s="1006"/>
      <c r="C58" s="1019"/>
      <c r="D58" s="1020"/>
      <c r="E58" s="382"/>
      <c r="F58" s="383">
        <f>C57</f>
        <v>0</v>
      </c>
      <c r="G58" s="382"/>
      <c r="H58" s="383">
        <f>I57</f>
        <v>0</v>
      </c>
      <c r="I58" s="1021"/>
      <c r="J58" s="1022"/>
      <c r="K58" s="1023"/>
      <c r="L58" s="1024"/>
      <c r="M58" s="1024"/>
      <c r="N58" s="1020"/>
      <c r="O58" s="998"/>
      <c r="P58" s="999"/>
      <c r="Q58" s="999"/>
      <c r="R58" s="999"/>
      <c r="S58" s="1000"/>
      <c r="T58" s="399" t="s">
        <v>663</v>
      </c>
      <c r="U58" s="400"/>
      <c r="V58" s="401"/>
      <c r="W58" s="387" t="str">
        <v/>
      </c>
      <c r="X58" s="388" t="str">
        <v/>
      </c>
      <c r="Y58" s="388" t="str">
        <v/>
      </c>
      <c r="Z58" s="388" t="str">
        <v/>
      </c>
      <c r="AA58" s="388" t="str">
        <v/>
      </c>
      <c r="AB58" s="388" t="str">
        <v/>
      </c>
      <c r="AC58" s="389" t="str">
        <v/>
      </c>
      <c r="AD58" s="387" t="str">
        <v/>
      </c>
      <c r="AE58" s="388" t="str">
        <v/>
      </c>
      <c r="AF58" s="388" t="str">
        <v/>
      </c>
      <c r="AG58" s="388" t="str">
        <v/>
      </c>
      <c r="AH58" s="388" t="str">
        <v/>
      </c>
      <c r="AI58" s="388" t="str">
        <v/>
      </c>
      <c r="AJ58" s="389" t="str">
        <v/>
      </c>
      <c r="AK58" s="387" t="str">
        <v/>
      </c>
      <c r="AL58" s="388" t="str">
        <v/>
      </c>
      <c r="AM58" s="388" t="str">
        <v/>
      </c>
      <c r="AN58" s="388" t="str">
        <v/>
      </c>
      <c r="AO58" s="388" t="str">
        <v/>
      </c>
      <c r="AP58" s="388" t="str">
        <v/>
      </c>
      <c r="AQ58" s="389" t="str">
        <v/>
      </c>
      <c r="AR58" s="387" t="str">
        <v/>
      </c>
      <c r="AS58" s="388" t="str">
        <v/>
      </c>
      <c r="AT58" s="388" t="str">
        <v/>
      </c>
      <c r="AU58" s="388" t="str">
        <v/>
      </c>
      <c r="AV58" s="388" t="str">
        <v/>
      </c>
      <c r="AW58" s="388" t="str">
        <v/>
      </c>
      <c r="AX58" s="389" t="str">
        <v/>
      </c>
      <c r="AY58" s="387" t="str">
        <v/>
      </c>
      <c r="AZ58" s="388" t="str">
        <v/>
      </c>
      <c r="BA58" s="388" t="str">
        <v/>
      </c>
      <c r="BB58" s="1016">
        <f>IF($BE$3="４週",SUM(W58:AX58),IF($BE$3="暦月",SUM(W58:BA58),""))</f>
        <v>0</v>
      </c>
      <c r="BC58" s="1017"/>
      <c r="BD58" s="1018">
        <f>IF($BE$3="４週",BB58/4,IF($BE$3="暦月",(BB58/($BE$8/7)),""))</f>
        <v>0</v>
      </c>
      <c r="BE58" s="1017"/>
      <c r="BF58" s="1013"/>
      <c r="BG58" s="1014"/>
      <c r="BH58" s="1014"/>
      <c r="BI58" s="1014"/>
      <c r="BJ58" s="1015"/>
    </row>
    <row r="59" spans="2:62" ht="20.25" customHeight="1">
      <c r="B59" s="984">
        <f>B57+1</f>
        <v>22</v>
      </c>
      <c r="C59" s="986"/>
      <c r="D59" s="987"/>
      <c r="E59" s="382"/>
      <c r="F59" s="383"/>
      <c r="G59" s="382"/>
      <c r="H59" s="383"/>
      <c r="I59" s="990"/>
      <c r="J59" s="991"/>
      <c r="K59" s="994"/>
      <c r="L59" s="995"/>
      <c r="M59" s="995"/>
      <c r="N59" s="987"/>
      <c r="O59" s="998"/>
      <c r="P59" s="999"/>
      <c r="Q59" s="999"/>
      <c r="R59" s="999"/>
      <c r="S59" s="1000"/>
      <c r="T59" s="402" t="s">
        <v>662</v>
      </c>
      <c r="U59" s="403"/>
      <c r="V59" s="404"/>
      <c r="W59" s="395"/>
      <c r="X59" s="396"/>
      <c r="Y59" s="396"/>
      <c r="Z59" s="396"/>
      <c r="AA59" s="396"/>
      <c r="AB59" s="396"/>
      <c r="AC59" s="397"/>
      <c r="AD59" s="395"/>
      <c r="AE59" s="396"/>
      <c r="AF59" s="396"/>
      <c r="AG59" s="396"/>
      <c r="AH59" s="396"/>
      <c r="AI59" s="396"/>
      <c r="AJ59" s="397"/>
      <c r="AK59" s="395"/>
      <c r="AL59" s="396"/>
      <c r="AM59" s="396"/>
      <c r="AN59" s="396"/>
      <c r="AO59" s="396"/>
      <c r="AP59" s="396"/>
      <c r="AQ59" s="397"/>
      <c r="AR59" s="395"/>
      <c r="AS59" s="396"/>
      <c r="AT59" s="396"/>
      <c r="AU59" s="396"/>
      <c r="AV59" s="396"/>
      <c r="AW59" s="396"/>
      <c r="AX59" s="397"/>
      <c r="AY59" s="395"/>
      <c r="AZ59" s="396"/>
      <c r="BA59" s="398"/>
      <c r="BB59" s="1004"/>
      <c r="BC59" s="1005"/>
      <c r="BD59" s="966"/>
      <c r="BE59" s="967"/>
      <c r="BF59" s="968"/>
      <c r="BG59" s="969"/>
      <c r="BH59" s="969"/>
      <c r="BI59" s="969"/>
      <c r="BJ59" s="970"/>
    </row>
    <row r="60" spans="2:62" ht="20.25" customHeight="1">
      <c r="B60" s="1006"/>
      <c r="C60" s="1019"/>
      <c r="D60" s="1020"/>
      <c r="E60" s="382"/>
      <c r="F60" s="383">
        <f>C59</f>
        <v>0</v>
      </c>
      <c r="G60" s="382"/>
      <c r="H60" s="383">
        <f>I59</f>
        <v>0</v>
      </c>
      <c r="I60" s="1021"/>
      <c r="J60" s="1022"/>
      <c r="K60" s="1023"/>
      <c r="L60" s="1024"/>
      <c r="M60" s="1024"/>
      <c r="N60" s="1020"/>
      <c r="O60" s="998"/>
      <c r="P60" s="999"/>
      <c r="Q60" s="999"/>
      <c r="R60" s="999"/>
      <c r="S60" s="1000"/>
      <c r="T60" s="399" t="s">
        <v>663</v>
      </c>
      <c r="U60" s="400"/>
      <c r="V60" s="401"/>
      <c r="W60" s="387" t="str">
        <v/>
      </c>
      <c r="X60" s="388" t="str">
        <v/>
      </c>
      <c r="Y60" s="388" t="str">
        <v/>
      </c>
      <c r="Z60" s="388" t="str">
        <v/>
      </c>
      <c r="AA60" s="388" t="str">
        <v/>
      </c>
      <c r="AB60" s="388" t="str">
        <v/>
      </c>
      <c r="AC60" s="389" t="str">
        <v/>
      </c>
      <c r="AD60" s="387" t="str">
        <v/>
      </c>
      <c r="AE60" s="388" t="str">
        <v/>
      </c>
      <c r="AF60" s="388" t="str">
        <v/>
      </c>
      <c r="AG60" s="388" t="str">
        <v/>
      </c>
      <c r="AH60" s="388" t="str">
        <v/>
      </c>
      <c r="AI60" s="388" t="str">
        <v/>
      </c>
      <c r="AJ60" s="389" t="str">
        <v/>
      </c>
      <c r="AK60" s="387" t="str">
        <v/>
      </c>
      <c r="AL60" s="388" t="str">
        <v/>
      </c>
      <c r="AM60" s="388" t="str">
        <v/>
      </c>
      <c r="AN60" s="388" t="str">
        <v/>
      </c>
      <c r="AO60" s="388" t="str">
        <v/>
      </c>
      <c r="AP60" s="388" t="str">
        <v/>
      </c>
      <c r="AQ60" s="389" t="str">
        <v/>
      </c>
      <c r="AR60" s="387" t="str">
        <v/>
      </c>
      <c r="AS60" s="388" t="str">
        <v/>
      </c>
      <c r="AT60" s="388" t="str">
        <v/>
      </c>
      <c r="AU60" s="388" t="str">
        <v/>
      </c>
      <c r="AV60" s="388" t="str">
        <v/>
      </c>
      <c r="AW60" s="388" t="str">
        <v/>
      </c>
      <c r="AX60" s="389" t="str">
        <v/>
      </c>
      <c r="AY60" s="387" t="str">
        <v/>
      </c>
      <c r="AZ60" s="388" t="str">
        <v/>
      </c>
      <c r="BA60" s="388" t="str">
        <v/>
      </c>
      <c r="BB60" s="1016">
        <f>IF($BE$3="４週",SUM(W60:AX60),IF($BE$3="暦月",SUM(W60:BA60),""))</f>
        <v>0</v>
      </c>
      <c r="BC60" s="1017"/>
      <c r="BD60" s="1018">
        <f>IF($BE$3="４週",BB60/4,IF($BE$3="暦月",(BB60/($BE$8/7)),""))</f>
        <v>0</v>
      </c>
      <c r="BE60" s="1017"/>
      <c r="BF60" s="1013"/>
      <c r="BG60" s="1014"/>
      <c r="BH60" s="1014"/>
      <c r="BI60" s="1014"/>
      <c r="BJ60" s="1015"/>
    </row>
    <row r="61" spans="2:62" ht="20.25" customHeight="1">
      <c r="B61" s="984">
        <f>B59+1</f>
        <v>23</v>
      </c>
      <c r="C61" s="986"/>
      <c r="D61" s="987"/>
      <c r="E61" s="382"/>
      <c r="F61" s="383"/>
      <c r="G61" s="382"/>
      <c r="H61" s="383"/>
      <c r="I61" s="990"/>
      <c r="J61" s="991"/>
      <c r="K61" s="994"/>
      <c r="L61" s="995"/>
      <c r="M61" s="995"/>
      <c r="N61" s="987"/>
      <c r="O61" s="998"/>
      <c r="P61" s="999"/>
      <c r="Q61" s="999"/>
      <c r="R61" s="999"/>
      <c r="S61" s="1000"/>
      <c r="T61" s="402" t="s">
        <v>662</v>
      </c>
      <c r="U61" s="403"/>
      <c r="V61" s="404"/>
      <c r="W61" s="395"/>
      <c r="X61" s="396"/>
      <c r="Y61" s="396"/>
      <c r="Z61" s="396"/>
      <c r="AA61" s="396"/>
      <c r="AB61" s="396"/>
      <c r="AC61" s="397"/>
      <c r="AD61" s="395"/>
      <c r="AE61" s="396"/>
      <c r="AF61" s="396"/>
      <c r="AG61" s="396"/>
      <c r="AH61" s="396"/>
      <c r="AI61" s="396"/>
      <c r="AJ61" s="397"/>
      <c r="AK61" s="395"/>
      <c r="AL61" s="396"/>
      <c r="AM61" s="396"/>
      <c r="AN61" s="396"/>
      <c r="AO61" s="396"/>
      <c r="AP61" s="396"/>
      <c r="AQ61" s="397"/>
      <c r="AR61" s="395"/>
      <c r="AS61" s="396"/>
      <c r="AT61" s="396"/>
      <c r="AU61" s="396"/>
      <c r="AV61" s="396"/>
      <c r="AW61" s="396"/>
      <c r="AX61" s="397"/>
      <c r="AY61" s="395"/>
      <c r="AZ61" s="396"/>
      <c r="BA61" s="398"/>
      <c r="BB61" s="1004"/>
      <c r="BC61" s="1005"/>
      <c r="BD61" s="966"/>
      <c r="BE61" s="967"/>
      <c r="BF61" s="968"/>
      <c r="BG61" s="969"/>
      <c r="BH61" s="969"/>
      <c r="BI61" s="969"/>
      <c r="BJ61" s="970"/>
    </row>
    <row r="62" spans="2:62" ht="20.25" customHeight="1">
      <c r="B62" s="1006"/>
      <c r="C62" s="1019"/>
      <c r="D62" s="1020"/>
      <c r="E62" s="382"/>
      <c r="F62" s="383">
        <f>C61</f>
        <v>0</v>
      </c>
      <c r="G62" s="382"/>
      <c r="H62" s="383">
        <f>I61</f>
        <v>0</v>
      </c>
      <c r="I62" s="1021"/>
      <c r="J62" s="1022"/>
      <c r="K62" s="1023"/>
      <c r="L62" s="1024"/>
      <c r="M62" s="1024"/>
      <c r="N62" s="1020"/>
      <c r="O62" s="998"/>
      <c r="P62" s="999"/>
      <c r="Q62" s="999"/>
      <c r="R62" s="999"/>
      <c r="S62" s="1000"/>
      <c r="T62" s="399" t="s">
        <v>663</v>
      </c>
      <c r="U62" s="400"/>
      <c r="V62" s="401"/>
      <c r="W62" s="387" t="str">
        <v/>
      </c>
      <c r="X62" s="388" t="str">
        <v/>
      </c>
      <c r="Y62" s="388" t="str">
        <v/>
      </c>
      <c r="Z62" s="388" t="str">
        <v/>
      </c>
      <c r="AA62" s="388" t="str">
        <v/>
      </c>
      <c r="AB62" s="388" t="str">
        <v/>
      </c>
      <c r="AC62" s="389" t="str">
        <v/>
      </c>
      <c r="AD62" s="387" t="str">
        <v/>
      </c>
      <c r="AE62" s="388" t="str">
        <v/>
      </c>
      <c r="AF62" s="388" t="str">
        <v/>
      </c>
      <c r="AG62" s="388" t="str">
        <v/>
      </c>
      <c r="AH62" s="388" t="str">
        <v/>
      </c>
      <c r="AI62" s="388" t="str">
        <v/>
      </c>
      <c r="AJ62" s="389" t="str">
        <v/>
      </c>
      <c r="AK62" s="387" t="str">
        <v/>
      </c>
      <c r="AL62" s="388" t="str">
        <v/>
      </c>
      <c r="AM62" s="388" t="str">
        <v/>
      </c>
      <c r="AN62" s="388" t="str">
        <v/>
      </c>
      <c r="AO62" s="388" t="str">
        <v/>
      </c>
      <c r="AP62" s="388" t="str">
        <v/>
      </c>
      <c r="AQ62" s="389" t="str">
        <v/>
      </c>
      <c r="AR62" s="387" t="str">
        <v/>
      </c>
      <c r="AS62" s="388" t="str">
        <v/>
      </c>
      <c r="AT62" s="388" t="str">
        <v/>
      </c>
      <c r="AU62" s="388" t="str">
        <v/>
      </c>
      <c r="AV62" s="388" t="str">
        <v/>
      </c>
      <c r="AW62" s="388" t="str">
        <v/>
      </c>
      <c r="AX62" s="389" t="str">
        <v/>
      </c>
      <c r="AY62" s="387" t="str">
        <v/>
      </c>
      <c r="AZ62" s="388" t="str">
        <v/>
      </c>
      <c r="BA62" s="388" t="str">
        <v/>
      </c>
      <c r="BB62" s="1016">
        <f>IF($BE$3="４週",SUM(W62:AX62),IF($BE$3="暦月",SUM(W62:BA62),""))</f>
        <v>0</v>
      </c>
      <c r="BC62" s="1017"/>
      <c r="BD62" s="1018">
        <f>IF($BE$3="４週",BB62/4,IF($BE$3="暦月",(BB62/($BE$8/7)),""))</f>
        <v>0</v>
      </c>
      <c r="BE62" s="1017"/>
      <c r="BF62" s="1013"/>
      <c r="BG62" s="1014"/>
      <c r="BH62" s="1014"/>
      <c r="BI62" s="1014"/>
      <c r="BJ62" s="1015"/>
    </row>
    <row r="63" spans="2:62" ht="20.25" customHeight="1">
      <c r="B63" s="984">
        <f>B61+1</f>
        <v>24</v>
      </c>
      <c r="C63" s="986"/>
      <c r="D63" s="987"/>
      <c r="E63" s="382"/>
      <c r="F63" s="383"/>
      <c r="G63" s="382"/>
      <c r="H63" s="383"/>
      <c r="I63" s="990"/>
      <c r="J63" s="991"/>
      <c r="K63" s="994"/>
      <c r="L63" s="995"/>
      <c r="M63" s="995"/>
      <c r="N63" s="987"/>
      <c r="O63" s="998"/>
      <c r="P63" s="999"/>
      <c r="Q63" s="999"/>
      <c r="R63" s="999"/>
      <c r="S63" s="1000"/>
      <c r="T63" s="402" t="s">
        <v>662</v>
      </c>
      <c r="U63" s="403"/>
      <c r="V63" s="404"/>
      <c r="W63" s="395"/>
      <c r="X63" s="396"/>
      <c r="Y63" s="396"/>
      <c r="Z63" s="396"/>
      <c r="AA63" s="396"/>
      <c r="AB63" s="396"/>
      <c r="AC63" s="397"/>
      <c r="AD63" s="395"/>
      <c r="AE63" s="396"/>
      <c r="AF63" s="396"/>
      <c r="AG63" s="396"/>
      <c r="AH63" s="396"/>
      <c r="AI63" s="396"/>
      <c r="AJ63" s="397"/>
      <c r="AK63" s="395"/>
      <c r="AL63" s="396"/>
      <c r="AM63" s="396"/>
      <c r="AN63" s="396"/>
      <c r="AO63" s="396"/>
      <c r="AP63" s="396"/>
      <c r="AQ63" s="397"/>
      <c r="AR63" s="395"/>
      <c r="AS63" s="396"/>
      <c r="AT63" s="396"/>
      <c r="AU63" s="396"/>
      <c r="AV63" s="396"/>
      <c r="AW63" s="396"/>
      <c r="AX63" s="397"/>
      <c r="AY63" s="395"/>
      <c r="AZ63" s="396"/>
      <c r="BA63" s="398"/>
      <c r="BB63" s="1004"/>
      <c r="BC63" s="1005"/>
      <c r="BD63" s="966"/>
      <c r="BE63" s="967"/>
      <c r="BF63" s="968"/>
      <c r="BG63" s="969"/>
      <c r="BH63" s="969"/>
      <c r="BI63" s="969"/>
      <c r="BJ63" s="970"/>
    </row>
    <row r="64" spans="2:62" ht="20.25" customHeight="1">
      <c r="B64" s="1006"/>
      <c r="C64" s="1019"/>
      <c r="D64" s="1020"/>
      <c r="E64" s="382"/>
      <c r="F64" s="383">
        <f>C63</f>
        <v>0</v>
      </c>
      <c r="G64" s="382"/>
      <c r="H64" s="383">
        <f>I63</f>
        <v>0</v>
      </c>
      <c r="I64" s="1021"/>
      <c r="J64" s="1022"/>
      <c r="K64" s="1023"/>
      <c r="L64" s="1024"/>
      <c r="M64" s="1024"/>
      <c r="N64" s="1020"/>
      <c r="O64" s="998"/>
      <c r="P64" s="999"/>
      <c r="Q64" s="999"/>
      <c r="R64" s="999"/>
      <c r="S64" s="1000"/>
      <c r="T64" s="399" t="s">
        <v>663</v>
      </c>
      <c r="U64" s="400"/>
      <c r="V64" s="401"/>
      <c r="W64" s="387" t="str">
        <v/>
      </c>
      <c r="X64" s="388" t="str">
        <v/>
      </c>
      <c r="Y64" s="388" t="str">
        <v/>
      </c>
      <c r="Z64" s="388" t="str">
        <v/>
      </c>
      <c r="AA64" s="388" t="str">
        <v/>
      </c>
      <c r="AB64" s="388" t="str">
        <v/>
      </c>
      <c r="AC64" s="389" t="str">
        <v/>
      </c>
      <c r="AD64" s="387" t="str">
        <v/>
      </c>
      <c r="AE64" s="388" t="str">
        <v/>
      </c>
      <c r="AF64" s="388" t="str">
        <v/>
      </c>
      <c r="AG64" s="388" t="str">
        <v/>
      </c>
      <c r="AH64" s="388" t="str">
        <v/>
      </c>
      <c r="AI64" s="388" t="str">
        <v/>
      </c>
      <c r="AJ64" s="389" t="str">
        <v/>
      </c>
      <c r="AK64" s="387" t="str">
        <v/>
      </c>
      <c r="AL64" s="388" t="str">
        <v/>
      </c>
      <c r="AM64" s="388" t="str">
        <v/>
      </c>
      <c r="AN64" s="388" t="str">
        <v/>
      </c>
      <c r="AO64" s="388" t="str">
        <v/>
      </c>
      <c r="AP64" s="388" t="str">
        <v/>
      </c>
      <c r="AQ64" s="389" t="str">
        <v/>
      </c>
      <c r="AR64" s="387" t="str">
        <v/>
      </c>
      <c r="AS64" s="388" t="str">
        <v/>
      </c>
      <c r="AT64" s="388" t="str">
        <v/>
      </c>
      <c r="AU64" s="388" t="str">
        <v/>
      </c>
      <c r="AV64" s="388" t="str">
        <v/>
      </c>
      <c r="AW64" s="388" t="str">
        <v/>
      </c>
      <c r="AX64" s="389" t="str">
        <v/>
      </c>
      <c r="AY64" s="387" t="str">
        <v/>
      </c>
      <c r="AZ64" s="388" t="str">
        <v/>
      </c>
      <c r="BA64" s="388" t="str">
        <v/>
      </c>
      <c r="BB64" s="1016">
        <f>IF($BE$3="４週",SUM(W64:AX64),IF($BE$3="暦月",SUM(W64:BA64),""))</f>
        <v>0</v>
      </c>
      <c r="BC64" s="1017"/>
      <c r="BD64" s="1018">
        <f>IF($BE$3="４週",BB64/4,IF($BE$3="暦月",(BB64/($BE$8/7)),""))</f>
        <v>0</v>
      </c>
      <c r="BE64" s="1017"/>
      <c r="BF64" s="1013"/>
      <c r="BG64" s="1014"/>
      <c r="BH64" s="1014"/>
      <c r="BI64" s="1014"/>
      <c r="BJ64" s="1015"/>
    </row>
    <row r="65" spans="2:62" ht="20.25" customHeight="1">
      <c r="B65" s="984">
        <f>B63+1</f>
        <v>25</v>
      </c>
      <c r="C65" s="986"/>
      <c r="D65" s="987"/>
      <c r="E65" s="382"/>
      <c r="F65" s="383"/>
      <c r="G65" s="382"/>
      <c r="H65" s="383"/>
      <c r="I65" s="990"/>
      <c r="J65" s="991"/>
      <c r="K65" s="994"/>
      <c r="L65" s="995"/>
      <c r="M65" s="995"/>
      <c r="N65" s="987"/>
      <c r="O65" s="998"/>
      <c r="P65" s="999"/>
      <c r="Q65" s="999"/>
      <c r="R65" s="999"/>
      <c r="S65" s="1000"/>
      <c r="T65" s="402" t="s">
        <v>662</v>
      </c>
      <c r="U65" s="403"/>
      <c r="V65" s="404"/>
      <c r="W65" s="395"/>
      <c r="X65" s="396"/>
      <c r="Y65" s="396"/>
      <c r="Z65" s="396"/>
      <c r="AA65" s="396"/>
      <c r="AB65" s="396"/>
      <c r="AC65" s="397"/>
      <c r="AD65" s="395"/>
      <c r="AE65" s="396"/>
      <c r="AF65" s="396"/>
      <c r="AG65" s="396"/>
      <c r="AH65" s="396"/>
      <c r="AI65" s="396"/>
      <c r="AJ65" s="397"/>
      <c r="AK65" s="395"/>
      <c r="AL65" s="396"/>
      <c r="AM65" s="396"/>
      <c r="AN65" s="396"/>
      <c r="AO65" s="396"/>
      <c r="AP65" s="396"/>
      <c r="AQ65" s="397"/>
      <c r="AR65" s="395"/>
      <c r="AS65" s="396"/>
      <c r="AT65" s="396"/>
      <c r="AU65" s="396"/>
      <c r="AV65" s="396"/>
      <c r="AW65" s="396"/>
      <c r="AX65" s="397"/>
      <c r="AY65" s="395"/>
      <c r="AZ65" s="396"/>
      <c r="BA65" s="398"/>
      <c r="BB65" s="1004"/>
      <c r="BC65" s="1005"/>
      <c r="BD65" s="966"/>
      <c r="BE65" s="967"/>
      <c r="BF65" s="968"/>
      <c r="BG65" s="969"/>
      <c r="BH65" s="969"/>
      <c r="BI65" s="969"/>
      <c r="BJ65" s="970"/>
    </row>
    <row r="66" spans="2:62" ht="20.25" customHeight="1">
      <c r="B66" s="1006"/>
      <c r="C66" s="1019"/>
      <c r="D66" s="1020"/>
      <c r="E66" s="382"/>
      <c r="F66" s="383">
        <f>C65</f>
        <v>0</v>
      </c>
      <c r="G66" s="382"/>
      <c r="H66" s="383">
        <f>I65</f>
        <v>0</v>
      </c>
      <c r="I66" s="1021"/>
      <c r="J66" s="1022"/>
      <c r="K66" s="1023"/>
      <c r="L66" s="1024"/>
      <c r="M66" s="1024"/>
      <c r="N66" s="1020"/>
      <c r="O66" s="998"/>
      <c r="P66" s="999"/>
      <c r="Q66" s="999"/>
      <c r="R66" s="999"/>
      <c r="S66" s="1000"/>
      <c r="T66" s="399" t="s">
        <v>663</v>
      </c>
      <c r="U66" s="400"/>
      <c r="V66" s="401"/>
      <c r="W66" s="387" t="str">
        <v/>
      </c>
      <c r="X66" s="388" t="str">
        <v/>
      </c>
      <c r="Y66" s="388" t="str">
        <v/>
      </c>
      <c r="Z66" s="388" t="str">
        <v/>
      </c>
      <c r="AA66" s="388" t="str">
        <v/>
      </c>
      <c r="AB66" s="388" t="str">
        <v/>
      </c>
      <c r="AC66" s="389" t="str">
        <v/>
      </c>
      <c r="AD66" s="387" t="str">
        <v/>
      </c>
      <c r="AE66" s="388" t="str">
        <v/>
      </c>
      <c r="AF66" s="388" t="str">
        <v/>
      </c>
      <c r="AG66" s="388" t="str">
        <v/>
      </c>
      <c r="AH66" s="388" t="str">
        <v/>
      </c>
      <c r="AI66" s="388" t="str">
        <v/>
      </c>
      <c r="AJ66" s="389" t="str">
        <v/>
      </c>
      <c r="AK66" s="387" t="str">
        <v/>
      </c>
      <c r="AL66" s="388" t="str">
        <v/>
      </c>
      <c r="AM66" s="388" t="str">
        <v/>
      </c>
      <c r="AN66" s="388" t="str">
        <v/>
      </c>
      <c r="AO66" s="388" t="str">
        <v/>
      </c>
      <c r="AP66" s="388" t="str">
        <v/>
      </c>
      <c r="AQ66" s="389" t="str">
        <v/>
      </c>
      <c r="AR66" s="387" t="str">
        <v/>
      </c>
      <c r="AS66" s="388" t="str">
        <v/>
      </c>
      <c r="AT66" s="388" t="str">
        <v/>
      </c>
      <c r="AU66" s="388" t="str">
        <v/>
      </c>
      <c r="AV66" s="388" t="str">
        <v/>
      </c>
      <c r="AW66" s="388" t="str">
        <v/>
      </c>
      <c r="AX66" s="389" t="str">
        <v/>
      </c>
      <c r="AY66" s="387" t="str">
        <v/>
      </c>
      <c r="AZ66" s="388" t="str">
        <v/>
      </c>
      <c r="BA66" s="388" t="str">
        <v/>
      </c>
      <c r="BB66" s="1016">
        <f>IF($BE$3="４週",SUM(W66:AX66),IF($BE$3="暦月",SUM(W66:BA66),""))</f>
        <v>0</v>
      </c>
      <c r="BC66" s="1017"/>
      <c r="BD66" s="1018">
        <f>IF($BE$3="４週",BB66/4,IF($BE$3="暦月",(BB66/($BE$8/7)),""))</f>
        <v>0</v>
      </c>
      <c r="BE66" s="1017"/>
      <c r="BF66" s="1013"/>
      <c r="BG66" s="1014"/>
      <c r="BH66" s="1014"/>
      <c r="BI66" s="1014"/>
      <c r="BJ66" s="1015"/>
    </row>
    <row r="67" spans="2:62" ht="20.25" customHeight="1">
      <c r="B67" s="984">
        <f>B65+1</f>
        <v>26</v>
      </c>
      <c r="C67" s="986"/>
      <c r="D67" s="987"/>
      <c r="E67" s="382"/>
      <c r="F67" s="383"/>
      <c r="G67" s="382"/>
      <c r="H67" s="383"/>
      <c r="I67" s="990"/>
      <c r="J67" s="991"/>
      <c r="K67" s="994"/>
      <c r="L67" s="995"/>
      <c r="M67" s="995"/>
      <c r="N67" s="987"/>
      <c r="O67" s="998"/>
      <c r="P67" s="999"/>
      <c r="Q67" s="999"/>
      <c r="R67" s="999"/>
      <c r="S67" s="1000"/>
      <c r="T67" s="402" t="s">
        <v>662</v>
      </c>
      <c r="U67" s="403"/>
      <c r="V67" s="404"/>
      <c r="W67" s="395"/>
      <c r="X67" s="396"/>
      <c r="Y67" s="396"/>
      <c r="Z67" s="396"/>
      <c r="AA67" s="396"/>
      <c r="AB67" s="396"/>
      <c r="AC67" s="397"/>
      <c r="AD67" s="395"/>
      <c r="AE67" s="396"/>
      <c r="AF67" s="396"/>
      <c r="AG67" s="396"/>
      <c r="AH67" s="396"/>
      <c r="AI67" s="396"/>
      <c r="AJ67" s="397"/>
      <c r="AK67" s="395"/>
      <c r="AL67" s="396"/>
      <c r="AM67" s="396"/>
      <c r="AN67" s="396"/>
      <c r="AO67" s="396"/>
      <c r="AP67" s="396"/>
      <c r="AQ67" s="397"/>
      <c r="AR67" s="395"/>
      <c r="AS67" s="396"/>
      <c r="AT67" s="396"/>
      <c r="AU67" s="396"/>
      <c r="AV67" s="396"/>
      <c r="AW67" s="396"/>
      <c r="AX67" s="397"/>
      <c r="AY67" s="395"/>
      <c r="AZ67" s="396"/>
      <c r="BA67" s="398"/>
      <c r="BB67" s="1004"/>
      <c r="BC67" s="1005"/>
      <c r="BD67" s="966"/>
      <c r="BE67" s="967"/>
      <c r="BF67" s="968"/>
      <c r="BG67" s="969"/>
      <c r="BH67" s="969"/>
      <c r="BI67" s="969"/>
      <c r="BJ67" s="970"/>
    </row>
    <row r="68" spans="2:62" ht="20.25" customHeight="1">
      <c r="B68" s="1006"/>
      <c r="C68" s="1019"/>
      <c r="D68" s="1020"/>
      <c r="E68" s="382"/>
      <c r="F68" s="383">
        <f>C67</f>
        <v>0</v>
      </c>
      <c r="G68" s="382"/>
      <c r="H68" s="383">
        <f>I67</f>
        <v>0</v>
      </c>
      <c r="I68" s="1021"/>
      <c r="J68" s="1022"/>
      <c r="K68" s="1023"/>
      <c r="L68" s="1024"/>
      <c r="M68" s="1024"/>
      <c r="N68" s="1020"/>
      <c r="O68" s="998"/>
      <c r="P68" s="999"/>
      <c r="Q68" s="999"/>
      <c r="R68" s="999"/>
      <c r="S68" s="1000"/>
      <c r="T68" s="399" t="s">
        <v>663</v>
      </c>
      <c r="U68" s="400"/>
      <c r="V68" s="401"/>
      <c r="W68" s="387" t="str">
        <v/>
      </c>
      <c r="X68" s="388" t="str">
        <v/>
      </c>
      <c r="Y68" s="388" t="str">
        <v/>
      </c>
      <c r="Z68" s="388" t="str">
        <v/>
      </c>
      <c r="AA68" s="388" t="str">
        <v/>
      </c>
      <c r="AB68" s="388" t="str">
        <v/>
      </c>
      <c r="AC68" s="389" t="str">
        <v/>
      </c>
      <c r="AD68" s="387" t="str">
        <v/>
      </c>
      <c r="AE68" s="388" t="str">
        <v/>
      </c>
      <c r="AF68" s="388" t="str">
        <v/>
      </c>
      <c r="AG68" s="388" t="str">
        <v/>
      </c>
      <c r="AH68" s="388" t="str">
        <v/>
      </c>
      <c r="AI68" s="388" t="str">
        <v/>
      </c>
      <c r="AJ68" s="389" t="str">
        <v/>
      </c>
      <c r="AK68" s="387" t="str">
        <v/>
      </c>
      <c r="AL68" s="388" t="str">
        <v/>
      </c>
      <c r="AM68" s="388" t="str">
        <v/>
      </c>
      <c r="AN68" s="388" t="str">
        <v/>
      </c>
      <c r="AO68" s="388" t="str">
        <v/>
      </c>
      <c r="AP68" s="388" t="str">
        <v/>
      </c>
      <c r="AQ68" s="389" t="str">
        <v/>
      </c>
      <c r="AR68" s="387" t="str">
        <v/>
      </c>
      <c r="AS68" s="388" t="str">
        <v/>
      </c>
      <c r="AT68" s="388" t="str">
        <v/>
      </c>
      <c r="AU68" s="388" t="str">
        <v/>
      </c>
      <c r="AV68" s="388" t="str">
        <v/>
      </c>
      <c r="AW68" s="388" t="str">
        <v/>
      </c>
      <c r="AX68" s="389" t="str">
        <v/>
      </c>
      <c r="AY68" s="387" t="str">
        <v/>
      </c>
      <c r="AZ68" s="388" t="str">
        <v/>
      </c>
      <c r="BA68" s="388" t="str">
        <v/>
      </c>
      <c r="BB68" s="1016">
        <f>IF($BE$3="４週",SUM(W68:AX68),IF($BE$3="暦月",SUM(W68:BA68),""))</f>
        <v>0</v>
      </c>
      <c r="BC68" s="1017"/>
      <c r="BD68" s="1018">
        <f>IF($BE$3="４週",BB68/4,IF($BE$3="暦月",(BB68/($BE$8/7)),""))</f>
        <v>0</v>
      </c>
      <c r="BE68" s="1017"/>
      <c r="BF68" s="1013"/>
      <c r="BG68" s="1014"/>
      <c r="BH68" s="1014"/>
      <c r="BI68" s="1014"/>
      <c r="BJ68" s="1015"/>
    </row>
    <row r="69" spans="2:62" ht="20.25" customHeight="1">
      <c r="B69" s="984">
        <f>B67+1</f>
        <v>27</v>
      </c>
      <c r="C69" s="986"/>
      <c r="D69" s="987"/>
      <c r="E69" s="382"/>
      <c r="F69" s="383"/>
      <c r="G69" s="382"/>
      <c r="H69" s="383"/>
      <c r="I69" s="990"/>
      <c r="J69" s="991"/>
      <c r="K69" s="994"/>
      <c r="L69" s="995"/>
      <c r="M69" s="995"/>
      <c r="N69" s="987"/>
      <c r="O69" s="998"/>
      <c r="P69" s="999"/>
      <c r="Q69" s="999"/>
      <c r="R69" s="999"/>
      <c r="S69" s="1000"/>
      <c r="T69" s="402" t="s">
        <v>662</v>
      </c>
      <c r="U69" s="403"/>
      <c r="V69" s="404"/>
      <c r="W69" s="395"/>
      <c r="X69" s="396"/>
      <c r="Y69" s="396"/>
      <c r="Z69" s="396"/>
      <c r="AA69" s="396"/>
      <c r="AB69" s="396"/>
      <c r="AC69" s="397"/>
      <c r="AD69" s="395"/>
      <c r="AE69" s="396"/>
      <c r="AF69" s="396"/>
      <c r="AG69" s="396"/>
      <c r="AH69" s="396"/>
      <c r="AI69" s="396"/>
      <c r="AJ69" s="397"/>
      <c r="AK69" s="395"/>
      <c r="AL69" s="396"/>
      <c r="AM69" s="396"/>
      <c r="AN69" s="396"/>
      <c r="AO69" s="396"/>
      <c r="AP69" s="396"/>
      <c r="AQ69" s="397"/>
      <c r="AR69" s="395"/>
      <c r="AS69" s="396"/>
      <c r="AT69" s="396"/>
      <c r="AU69" s="396"/>
      <c r="AV69" s="396"/>
      <c r="AW69" s="396"/>
      <c r="AX69" s="397"/>
      <c r="AY69" s="395"/>
      <c r="AZ69" s="396"/>
      <c r="BA69" s="398"/>
      <c r="BB69" s="1004"/>
      <c r="BC69" s="1005"/>
      <c r="BD69" s="966"/>
      <c r="BE69" s="967"/>
      <c r="BF69" s="968"/>
      <c r="BG69" s="969"/>
      <c r="BH69" s="969"/>
      <c r="BI69" s="969"/>
      <c r="BJ69" s="970"/>
    </row>
    <row r="70" spans="2:62" ht="20.25" customHeight="1">
      <c r="B70" s="1006"/>
      <c r="C70" s="1019"/>
      <c r="D70" s="1020"/>
      <c r="E70" s="382"/>
      <c r="F70" s="383">
        <f>C69</f>
        <v>0</v>
      </c>
      <c r="G70" s="382"/>
      <c r="H70" s="383">
        <f>I69</f>
        <v>0</v>
      </c>
      <c r="I70" s="1021"/>
      <c r="J70" s="1022"/>
      <c r="K70" s="1023"/>
      <c r="L70" s="1024"/>
      <c r="M70" s="1024"/>
      <c r="N70" s="1020"/>
      <c r="O70" s="998"/>
      <c r="P70" s="999"/>
      <c r="Q70" s="999"/>
      <c r="R70" s="999"/>
      <c r="S70" s="1000"/>
      <c r="T70" s="399" t="s">
        <v>663</v>
      </c>
      <c r="U70" s="400"/>
      <c r="V70" s="401"/>
      <c r="W70" s="387" t="str">
        <v/>
      </c>
      <c r="X70" s="388" t="str">
        <v/>
      </c>
      <c r="Y70" s="388" t="str">
        <v/>
      </c>
      <c r="Z70" s="388" t="str">
        <v/>
      </c>
      <c r="AA70" s="388" t="str">
        <v/>
      </c>
      <c r="AB70" s="388" t="str">
        <v/>
      </c>
      <c r="AC70" s="389" t="str">
        <v/>
      </c>
      <c r="AD70" s="387" t="str">
        <v/>
      </c>
      <c r="AE70" s="388" t="str">
        <v/>
      </c>
      <c r="AF70" s="388" t="str">
        <v/>
      </c>
      <c r="AG70" s="388" t="str">
        <v/>
      </c>
      <c r="AH70" s="388" t="str">
        <v/>
      </c>
      <c r="AI70" s="388" t="str">
        <v/>
      </c>
      <c r="AJ70" s="389" t="str">
        <v/>
      </c>
      <c r="AK70" s="387" t="str">
        <v/>
      </c>
      <c r="AL70" s="388" t="str">
        <v/>
      </c>
      <c r="AM70" s="388" t="str">
        <v/>
      </c>
      <c r="AN70" s="388" t="str">
        <v/>
      </c>
      <c r="AO70" s="388" t="str">
        <v/>
      </c>
      <c r="AP70" s="388" t="str">
        <v/>
      </c>
      <c r="AQ70" s="389" t="str">
        <v/>
      </c>
      <c r="AR70" s="387" t="str">
        <v/>
      </c>
      <c r="AS70" s="388" t="str">
        <v/>
      </c>
      <c r="AT70" s="388" t="str">
        <v/>
      </c>
      <c r="AU70" s="388" t="str">
        <v/>
      </c>
      <c r="AV70" s="388" t="str">
        <v/>
      </c>
      <c r="AW70" s="388" t="str">
        <v/>
      </c>
      <c r="AX70" s="389" t="str">
        <v/>
      </c>
      <c r="AY70" s="387" t="str">
        <v/>
      </c>
      <c r="AZ70" s="388" t="str">
        <v/>
      </c>
      <c r="BA70" s="388" t="str">
        <v/>
      </c>
      <c r="BB70" s="1016">
        <f>IF($BE$3="４週",SUM(W70:AX70),IF($BE$3="暦月",SUM(W70:BA70),""))</f>
        <v>0</v>
      </c>
      <c r="BC70" s="1017"/>
      <c r="BD70" s="1018">
        <f>IF($BE$3="４週",BB70/4,IF($BE$3="暦月",(BB70/($BE$8/7)),""))</f>
        <v>0</v>
      </c>
      <c r="BE70" s="1017"/>
      <c r="BF70" s="1013"/>
      <c r="BG70" s="1014"/>
      <c r="BH70" s="1014"/>
      <c r="BI70" s="1014"/>
      <c r="BJ70" s="1015"/>
    </row>
    <row r="71" spans="2:62" ht="20.25" customHeight="1">
      <c r="B71" s="984">
        <f>B69+1</f>
        <v>28</v>
      </c>
      <c r="C71" s="986"/>
      <c r="D71" s="987"/>
      <c r="E71" s="382"/>
      <c r="F71" s="383"/>
      <c r="G71" s="382"/>
      <c r="H71" s="383"/>
      <c r="I71" s="990"/>
      <c r="J71" s="991"/>
      <c r="K71" s="994"/>
      <c r="L71" s="995"/>
      <c r="M71" s="995"/>
      <c r="N71" s="987"/>
      <c r="O71" s="998"/>
      <c r="P71" s="999"/>
      <c r="Q71" s="999"/>
      <c r="R71" s="999"/>
      <c r="S71" s="1000"/>
      <c r="T71" s="402" t="s">
        <v>662</v>
      </c>
      <c r="U71" s="403"/>
      <c r="V71" s="404"/>
      <c r="W71" s="395"/>
      <c r="X71" s="396"/>
      <c r="Y71" s="396"/>
      <c r="Z71" s="396"/>
      <c r="AA71" s="396"/>
      <c r="AB71" s="396"/>
      <c r="AC71" s="397"/>
      <c r="AD71" s="395"/>
      <c r="AE71" s="396"/>
      <c r="AF71" s="396"/>
      <c r="AG71" s="396"/>
      <c r="AH71" s="396"/>
      <c r="AI71" s="396"/>
      <c r="AJ71" s="397"/>
      <c r="AK71" s="395"/>
      <c r="AL71" s="396"/>
      <c r="AM71" s="396"/>
      <c r="AN71" s="396"/>
      <c r="AO71" s="396"/>
      <c r="AP71" s="396"/>
      <c r="AQ71" s="397"/>
      <c r="AR71" s="395"/>
      <c r="AS71" s="396"/>
      <c r="AT71" s="396"/>
      <c r="AU71" s="396"/>
      <c r="AV71" s="396"/>
      <c r="AW71" s="396"/>
      <c r="AX71" s="397"/>
      <c r="AY71" s="395"/>
      <c r="AZ71" s="396"/>
      <c r="BA71" s="398"/>
      <c r="BB71" s="1004"/>
      <c r="BC71" s="1005"/>
      <c r="BD71" s="966"/>
      <c r="BE71" s="967"/>
      <c r="BF71" s="968"/>
      <c r="BG71" s="969"/>
      <c r="BH71" s="969"/>
      <c r="BI71" s="969"/>
      <c r="BJ71" s="970"/>
    </row>
    <row r="72" spans="2:62" ht="20.25" customHeight="1">
      <c r="B72" s="1006"/>
      <c r="C72" s="1019"/>
      <c r="D72" s="1020"/>
      <c r="E72" s="382"/>
      <c r="F72" s="383">
        <f>C71</f>
        <v>0</v>
      </c>
      <c r="G72" s="382"/>
      <c r="H72" s="383">
        <f>I71</f>
        <v>0</v>
      </c>
      <c r="I72" s="1021"/>
      <c r="J72" s="1022"/>
      <c r="K72" s="1023"/>
      <c r="L72" s="1024"/>
      <c r="M72" s="1024"/>
      <c r="N72" s="1020"/>
      <c r="O72" s="998"/>
      <c r="P72" s="999"/>
      <c r="Q72" s="999"/>
      <c r="R72" s="999"/>
      <c r="S72" s="1000"/>
      <c r="T72" s="399" t="s">
        <v>663</v>
      </c>
      <c r="U72" s="400"/>
      <c r="V72" s="401"/>
      <c r="W72" s="387" t="str">
        <v/>
      </c>
      <c r="X72" s="388" t="str">
        <v/>
      </c>
      <c r="Y72" s="388" t="str">
        <v/>
      </c>
      <c r="Z72" s="388" t="str">
        <v/>
      </c>
      <c r="AA72" s="388" t="str">
        <v/>
      </c>
      <c r="AB72" s="388" t="str">
        <v/>
      </c>
      <c r="AC72" s="389" t="str">
        <v/>
      </c>
      <c r="AD72" s="387" t="str">
        <v/>
      </c>
      <c r="AE72" s="388" t="str">
        <v/>
      </c>
      <c r="AF72" s="388" t="str">
        <v/>
      </c>
      <c r="AG72" s="388" t="str">
        <v/>
      </c>
      <c r="AH72" s="388" t="str">
        <v/>
      </c>
      <c r="AI72" s="388" t="str">
        <v/>
      </c>
      <c r="AJ72" s="389" t="str">
        <v/>
      </c>
      <c r="AK72" s="387" t="str">
        <v/>
      </c>
      <c r="AL72" s="388" t="str">
        <v/>
      </c>
      <c r="AM72" s="388" t="str">
        <v/>
      </c>
      <c r="AN72" s="388" t="str">
        <v/>
      </c>
      <c r="AO72" s="388" t="str">
        <v/>
      </c>
      <c r="AP72" s="388" t="str">
        <v/>
      </c>
      <c r="AQ72" s="389" t="str">
        <v/>
      </c>
      <c r="AR72" s="387" t="str">
        <v/>
      </c>
      <c r="AS72" s="388" t="str">
        <v/>
      </c>
      <c r="AT72" s="388" t="str">
        <v/>
      </c>
      <c r="AU72" s="388" t="str">
        <v/>
      </c>
      <c r="AV72" s="388" t="str">
        <v/>
      </c>
      <c r="AW72" s="388" t="str">
        <v/>
      </c>
      <c r="AX72" s="389" t="str">
        <v/>
      </c>
      <c r="AY72" s="387" t="str">
        <v/>
      </c>
      <c r="AZ72" s="388" t="str">
        <v/>
      </c>
      <c r="BA72" s="388" t="str">
        <v/>
      </c>
      <c r="BB72" s="1016">
        <f>IF($BE$3="４週",SUM(W72:AX72),IF($BE$3="暦月",SUM(W72:BA72),""))</f>
        <v>0</v>
      </c>
      <c r="BC72" s="1017"/>
      <c r="BD72" s="1018">
        <f>IF($BE$3="４週",BB72/4,IF($BE$3="暦月",(BB72/($BE$8/7)),""))</f>
        <v>0</v>
      </c>
      <c r="BE72" s="1017"/>
      <c r="BF72" s="1013"/>
      <c r="BG72" s="1014"/>
      <c r="BH72" s="1014"/>
      <c r="BI72" s="1014"/>
      <c r="BJ72" s="1015"/>
    </row>
    <row r="73" spans="2:62" ht="20.25" customHeight="1">
      <c r="B73" s="984">
        <f>B71+1</f>
        <v>29</v>
      </c>
      <c r="C73" s="986"/>
      <c r="D73" s="987"/>
      <c r="E73" s="382"/>
      <c r="F73" s="383"/>
      <c r="G73" s="382"/>
      <c r="H73" s="383"/>
      <c r="I73" s="990"/>
      <c r="J73" s="991"/>
      <c r="K73" s="994"/>
      <c r="L73" s="995"/>
      <c r="M73" s="995"/>
      <c r="N73" s="987"/>
      <c r="O73" s="998"/>
      <c r="P73" s="999"/>
      <c r="Q73" s="999"/>
      <c r="R73" s="999"/>
      <c r="S73" s="1000"/>
      <c r="T73" s="402" t="s">
        <v>662</v>
      </c>
      <c r="U73" s="403"/>
      <c r="V73" s="404"/>
      <c r="W73" s="395"/>
      <c r="X73" s="396"/>
      <c r="Y73" s="396"/>
      <c r="Z73" s="396"/>
      <c r="AA73" s="396"/>
      <c r="AB73" s="396"/>
      <c r="AC73" s="397"/>
      <c r="AD73" s="395"/>
      <c r="AE73" s="396"/>
      <c r="AF73" s="396"/>
      <c r="AG73" s="396"/>
      <c r="AH73" s="396"/>
      <c r="AI73" s="396"/>
      <c r="AJ73" s="397"/>
      <c r="AK73" s="395"/>
      <c r="AL73" s="396"/>
      <c r="AM73" s="396"/>
      <c r="AN73" s="396"/>
      <c r="AO73" s="396"/>
      <c r="AP73" s="396"/>
      <c r="AQ73" s="397"/>
      <c r="AR73" s="395"/>
      <c r="AS73" s="396"/>
      <c r="AT73" s="396"/>
      <c r="AU73" s="396"/>
      <c r="AV73" s="396"/>
      <c r="AW73" s="396"/>
      <c r="AX73" s="397"/>
      <c r="AY73" s="395"/>
      <c r="AZ73" s="396"/>
      <c r="BA73" s="398"/>
      <c r="BB73" s="1004"/>
      <c r="BC73" s="1005"/>
      <c r="BD73" s="966"/>
      <c r="BE73" s="967"/>
      <c r="BF73" s="968"/>
      <c r="BG73" s="969"/>
      <c r="BH73" s="969"/>
      <c r="BI73" s="969"/>
      <c r="BJ73" s="970"/>
    </row>
    <row r="74" spans="2:62" ht="20.25" customHeight="1">
      <c r="B74" s="1006"/>
      <c r="C74" s="1007"/>
      <c r="D74" s="1008"/>
      <c r="E74" s="405"/>
      <c r="F74" s="406">
        <f>C73</f>
        <v>0</v>
      </c>
      <c r="G74" s="405"/>
      <c r="H74" s="406">
        <f>I73</f>
        <v>0</v>
      </c>
      <c r="I74" s="1009"/>
      <c r="J74" s="1010"/>
      <c r="K74" s="1011"/>
      <c r="L74" s="1012"/>
      <c r="M74" s="1012"/>
      <c r="N74" s="1008"/>
      <c r="O74" s="998"/>
      <c r="P74" s="999"/>
      <c r="Q74" s="999"/>
      <c r="R74" s="999"/>
      <c r="S74" s="1000"/>
      <c r="T74" s="399" t="s">
        <v>663</v>
      </c>
      <c r="U74" s="400"/>
      <c r="V74" s="401"/>
      <c r="W74" s="387" t="str">
        <v/>
      </c>
      <c r="X74" s="388" t="str">
        <v/>
      </c>
      <c r="Y74" s="388" t="str">
        <v/>
      </c>
      <c r="Z74" s="388" t="str">
        <v/>
      </c>
      <c r="AA74" s="388" t="str">
        <v/>
      </c>
      <c r="AB74" s="388" t="str">
        <v/>
      </c>
      <c r="AC74" s="389" t="str">
        <v/>
      </c>
      <c r="AD74" s="387" t="str">
        <v/>
      </c>
      <c r="AE74" s="388" t="str">
        <v/>
      </c>
      <c r="AF74" s="388" t="str">
        <v/>
      </c>
      <c r="AG74" s="388" t="str">
        <v/>
      </c>
      <c r="AH74" s="388" t="str">
        <v/>
      </c>
      <c r="AI74" s="388" t="str">
        <v/>
      </c>
      <c r="AJ74" s="389" t="str">
        <v/>
      </c>
      <c r="AK74" s="387" t="str">
        <v/>
      </c>
      <c r="AL74" s="388" t="str">
        <v/>
      </c>
      <c r="AM74" s="388" t="str">
        <v/>
      </c>
      <c r="AN74" s="388" t="str">
        <v/>
      </c>
      <c r="AO74" s="388" t="str">
        <v/>
      </c>
      <c r="AP74" s="388" t="str">
        <v/>
      </c>
      <c r="AQ74" s="389" t="str">
        <v/>
      </c>
      <c r="AR74" s="387" t="str">
        <v/>
      </c>
      <c r="AS74" s="388" t="str">
        <v/>
      </c>
      <c r="AT74" s="388" t="str">
        <v/>
      </c>
      <c r="AU74" s="388" t="str">
        <v/>
      </c>
      <c r="AV74" s="388" t="str">
        <v/>
      </c>
      <c r="AW74" s="388" t="str">
        <v/>
      </c>
      <c r="AX74" s="389" t="str">
        <v/>
      </c>
      <c r="AY74" s="387" t="str">
        <v/>
      </c>
      <c r="AZ74" s="388" t="str">
        <v/>
      </c>
      <c r="BA74" s="388" t="str">
        <v/>
      </c>
      <c r="BB74" s="981">
        <f>IF($BE$3="４週",SUM(W74:AX74),IF($BE$3="暦月",SUM(W74:BA74),""))</f>
        <v>0</v>
      </c>
      <c r="BC74" s="982"/>
      <c r="BD74" s="983">
        <f>IF($BE$3="４週",BB74/4,IF($BE$3="暦月",(BB74/($BE$8/7)),""))</f>
        <v>0</v>
      </c>
      <c r="BE74" s="982"/>
      <c r="BF74" s="978"/>
      <c r="BG74" s="979"/>
      <c r="BH74" s="979"/>
      <c r="BI74" s="979"/>
      <c r="BJ74" s="980"/>
    </row>
    <row r="75" spans="2:62" ht="20.25" customHeight="1">
      <c r="B75" s="984">
        <f>B73+1</f>
        <v>30</v>
      </c>
      <c r="C75" s="986"/>
      <c r="D75" s="987"/>
      <c r="E75" s="382"/>
      <c r="F75" s="383"/>
      <c r="G75" s="382"/>
      <c r="H75" s="383"/>
      <c r="I75" s="990"/>
      <c r="J75" s="991"/>
      <c r="K75" s="994"/>
      <c r="L75" s="995"/>
      <c r="M75" s="995"/>
      <c r="N75" s="987"/>
      <c r="O75" s="998"/>
      <c r="P75" s="999"/>
      <c r="Q75" s="999"/>
      <c r="R75" s="999"/>
      <c r="S75" s="1000"/>
      <c r="T75" s="402" t="s">
        <v>662</v>
      </c>
      <c r="U75" s="403"/>
      <c r="V75" s="404"/>
      <c r="W75" s="395"/>
      <c r="X75" s="396"/>
      <c r="Y75" s="396"/>
      <c r="Z75" s="396"/>
      <c r="AA75" s="396"/>
      <c r="AB75" s="396"/>
      <c r="AC75" s="397"/>
      <c r="AD75" s="395"/>
      <c r="AE75" s="396"/>
      <c r="AF75" s="396"/>
      <c r="AG75" s="396"/>
      <c r="AH75" s="396"/>
      <c r="AI75" s="396"/>
      <c r="AJ75" s="397"/>
      <c r="AK75" s="395"/>
      <c r="AL75" s="396"/>
      <c r="AM75" s="396"/>
      <c r="AN75" s="396"/>
      <c r="AO75" s="396"/>
      <c r="AP75" s="396"/>
      <c r="AQ75" s="397"/>
      <c r="AR75" s="395"/>
      <c r="AS75" s="396"/>
      <c r="AT75" s="396"/>
      <c r="AU75" s="396"/>
      <c r="AV75" s="396"/>
      <c r="AW75" s="396"/>
      <c r="AX75" s="397"/>
      <c r="AY75" s="395"/>
      <c r="AZ75" s="396"/>
      <c r="BA75" s="398"/>
      <c r="BB75" s="1004"/>
      <c r="BC75" s="1005"/>
      <c r="BD75" s="966"/>
      <c r="BE75" s="967"/>
      <c r="BF75" s="968"/>
      <c r="BG75" s="969"/>
      <c r="BH75" s="969"/>
      <c r="BI75" s="969"/>
      <c r="BJ75" s="970"/>
    </row>
    <row r="76" spans="2:62" ht="20.25" customHeight="1">
      <c r="B76" s="1006"/>
      <c r="C76" s="1007"/>
      <c r="D76" s="1008"/>
      <c r="E76" s="405"/>
      <c r="F76" s="406">
        <f>C75</f>
        <v>0</v>
      </c>
      <c r="G76" s="405"/>
      <c r="H76" s="406">
        <f>I75</f>
        <v>0</v>
      </c>
      <c r="I76" s="1009"/>
      <c r="J76" s="1010"/>
      <c r="K76" s="1011"/>
      <c r="L76" s="1012"/>
      <c r="M76" s="1012"/>
      <c r="N76" s="1008"/>
      <c r="O76" s="998"/>
      <c r="P76" s="999"/>
      <c r="Q76" s="999"/>
      <c r="R76" s="999"/>
      <c r="S76" s="1000"/>
      <c r="T76" s="399" t="s">
        <v>663</v>
      </c>
      <c r="U76" s="400"/>
      <c r="V76" s="401"/>
      <c r="W76" s="387" t="str">
        <v/>
      </c>
      <c r="X76" s="388" t="str">
        <v/>
      </c>
      <c r="Y76" s="388" t="str">
        <v/>
      </c>
      <c r="Z76" s="388" t="str">
        <v/>
      </c>
      <c r="AA76" s="388" t="str">
        <v/>
      </c>
      <c r="AB76" s="388" t="str">
        <v/>
      </c>
      <c r="AC76" s="389" t="str">
        <v/>
      </c>
      <c r="AD76" s="387" t="str">
        <v/>
      </c>
      <c r="AE76" s="388" t="str">
        <v/>
      </c>
      <c r="AF76" s="388" t="str">
        <v/>
      </c>
      <c r="AG76" s="388" t="str">
        <v/>
      </c>
      <c r="AH76" s="388" t="str">
        <v/>
      </c>
      <c r="AI76" s="388" t="str">
        <v/>
      </c>
      <c r="AJ76" s="389" t="str">
        <v/>
      </c>
      <c r="AK76" s="387" t="str">
        <v/>
      </c>
      <c r="AL76" s="388" t="str">
        <v/>
      </c>
      <c r="AM76" s="388" t="str">
        <v/>
      </c>
      <c r="AN76" s="388" t="str">
        <v/>
      </c>
      <c r="AO76" s="388" t="str">
        <v/>
      </c>
      <c r="AP76" s="388" t="str">
        <v/>
      </c>
      <c r="AQ76" s="389" t="str">
        <v/>
      </c>
      <c r="AR76" s="387" t="str">
        <v/>
      </c>
      <c r="AS76" s="388" t="str">
        <v/>
      </c>
      <c r="AT76" s="388" t="str">
        <v/>
      </c>
      <c r="AU76" s="388" t="str">
        <v/>
      </c>
      <c r="AV76" s="388" t="str">
        <v/>
      </c>
      <c r="AW76" s="388" t="str">
        <v/>
      </c>
      <c r="AX76" s="389" t="str">
        <v/>
      </c>
      <c r="AY76" s="387" t="str">
        <v/>
      </c>
      <c r="AZ76" s="388" t="str">
        <v/>
      </c>
      <c r="BA76" s="388" t="str">
        <v/>
      </c>
      <c r="BB76" s="981">
        <f>IF($BE$3="４週",SUM(W76:AX76),IF($BE$3="暦月",SUM(W76:BA76),""))</f>
        <v>0</v>
      </c>
      <c r="BC76" s="982"/>
      <c r="BD76" s="983">
        <f>IF($BE$3="４週",BB76/4,IF($BE$3="暦月",(BB76/($BE$8/7)),""))</f>
        <v>0</v>
      </c>
      <c r="BE76" s="982"/>
      <c r="BF76" s="978"/>
      <c r="BG76" s="979"/>
      <c r="BH76" s="979"/>
      <c r="BI76" s="979"/>
      <c r="BJ76" s="980"/>
    </row>
    <row r="77" spans="2:62" ht="20.25" customHeight="1">
      <c r="B77" s="984">
        <f>B75+1</f>
        <v>31</v>
      </c>
      <c r="C77" s="986"/>
      <c r="D77" s="987"/>
      <c r="E77" s="382"/>
      <c r="F77" s="383"/>
      <c r="G77" s="382"/>
      <c r="H77" s="383"/>
      <c r="I77" s="990"/>
      <c r="J77" s="991"/>
      <c r="K77" s="994"/>
      <c r="L77" s="995"/>
      <c r="M77" s="995"/>
      <c r="N77" s="987"/>
      <c r="O77" s="998"/>
      <c r="P77" s="999"/>
      <c r="Q77" s="999"/>
      <c r="R77" s="999"/>
      <c r="S77" s="1000"/>
      <c r="T77" s="402" t="s">
        <v>662</v>
      </c>
      <c r="U77" s="403"/>
      <c r="V77" s="404"/>
      <c r="W77" s="395"/>
      <c r="X77" s="396"/>
      <c r="Y77" s="396"/>
      <c r="Z77" s="396"/>
      <c r="AA77" s="396"/>
      <c r="AB77" s="396"/>
      <c r="AC77" s="397"/>
      <c r="AD77" s="395"/>
      <c r="AE77" s="396"/>
      <c r="AF77" s="396"/>
      <c r="AG77" s="396"/>
      <c r="AH77" s="396"/>
      <c r="AI77" s="396"/>
      <c r="AJ77" s="397"/>
      <c r="AK77" s="395"/>
      <c r="AL77" s="396"/>
      <c r="AM77" s="396"/>
      <c r="AN77" s="396"/>
      <c r="AO77" s="396"/>
      <c r="AP77" s="396"/>
      <c r="AQ77" s="397"/>
      <c r="AR77" s="395"/>
      <c r="AS77" s="396"/>
      <c r="AT77" s="396"/>
      <c r="AU77" s="396"/>
      <c r="AV77" s="396"/>
      <c r="AW77" s="396"/>
      <c r="AX77" s="397"/>
      <c r="AY77" s="395"/>
      <c r="AZ77" s="396"/>
      <c r="BA77" s="398"/>
      <c r="BB77" s="1004"/>
      <c r="BC77" s="1005"/>
      <c r="BD77" s="966"/>
      <c r="BE77" s="967"/>
      <c r="BF77" s="968"/>
      <c r="BG77" s="969"/>
      <c r="BH77" s="969"/>
      <c r="BI77" s="969"/>
      <c r="BJ77" s="970"/>
    </row>
    <row r="78" spans="2:62" ht="20.25" customHeight="1">
      <c r="B78" s="1006"/>
      <c r="C78" s="1007"/>
      <c r="D78" s="1008"/>
      <c r="E78" s="405"/>
      <c r="F78" s="406">
        <f>C77</f>
        <v>0</v>
      </c>
      <c r="G78" s="405"/>
      <c r="H78" s="406">
        <f>I77</f>
        <v>0</v>
      </c>
      <c r="I78" s="1009"/>
      <c r="J78" s="1010"/>
      <c r="K78" s="1011"/>
      <c r="L78" s="1012"/>
      <c r="M78" s="1012"/>
      <c r="N78" s="1008"/>
      <c r="O78" s="998"/>
      <c r="P78" s="999"/>
      <c r="Q78" s="999"/>
      <c r="R78" s="999"/>
      <c r="S78" s="1000"/>
      <c r="T78" s="399" t="s">
        <v>663</v>
      </c>
      <c r="U78" s="400"/>
      <c r="V78" s="401"/>
      <c r="W78" s="387" t="str">
        <v/>
      </c>
      <c r="X78" s="388" t="str">
        <v/>
      </c>
      <c r="Y78" s="388" t="str">
        <v/>
      </c>
      <c r="Z78" s="388" t="str">
        <v/>
      </c>
      <c r="AA78" s="388" t="str">
        <v/>
      </c>
      <c r="AB78" s="388" t="str">
        <v/>
      </c>
      <c r="AC78" s="389" t="str">
        <v/>
      </c>
      <c r="AD78" s="387" t="str">
        <v/>
      </c>
      <c r="AE78" s="388" t="str">
        <v/>
      </c>
      <c r="AF78" s="388" t="str">
        <v/>
      </c>
      <c r="AG78" s="388" t="str">
        <v/>
      </c>
      <c r="AH78" s="388" t="str">
        <v/>
      </c>
      <c r="AI78" s="388" t="str">
        <v/>
      </c>
      <c r="AJ78" s="389" t="str">
        <v/>
      </c>
      <c r="AK78" s="387" t="str">
        <v/>
      </c>
      <c r="AL78" s="388" t="str">
        <v/>
      </c>
      <c r="AM78" s="388" t="str">
        <v/>
      </c>
      <c r="AN78" s="388" t="str">
        <v/>
      </c>
      <c r="AO78" s="388" t="str">
        <v/>
      </c>
      <c r="AP78" s="388" t="str">
        <v/>
      </c>
      <c r="AQ78" s="389" t="str">
        <v/>
      </c>
      <c r="AR78" s="387" t="str">
        <v/>
      </c>
      <c r="AS78" s="388" t="str">
        <v/>
      </c>
      <c r="AT78" s="388" t="str">
        <v/>
      </c>
      <c r="AU78" s="388" t="str">
        <v/>
      </c>
      <c r="AV78" s="388" t="str">
        <v/>
      </c>
      <c r="AW78" s="388" t="str">
        <v/>
      </c>
      <c r="AX78" s="389" t="str">
        <v/>
      </c>
      <c r="AY78" s="387" t="str">
        <v/>
      </c>
      <c r="AZ78" s="388" t="str">
        <v/>
      </c>
      <c r="BA78" s="388" t="str">
        <v/>
      </c>
      <c r="BB78" s="981">
        <f>IF($BE$3="４週",SUM(W78:AX78),IF($BE$3="暦月",SUM(W78:BA78),""))</f>
        <v>0</v>
      </c>
      <c r="BC78" s="982"/>
      <c r="BD78" s="983">
        <f>IF($BE$3="４週",BB78/4,IF($BE$3="暦月",(BB78/($BE$8/7)),""))</f>
        <v>0</v>
      </c>
      <c r="BE78" s="982"/>
      <c r="BF78" s="978"/>
      <c r="BG78" s="979"/>
      <c r="BH78" s="979"/>
      <c r="BI78" s="979"/>
      <c r="BJ78" s="980"/>
    </row>
    <row r="79" spans="2:62" ht="20.25" customHeight="1">
      <c r="B79" s="984">
        <f>B77+1</f>
        <v>32</v>
      </c>
      <c r="C79" s="986"/>
      <c r="D79" s="987"/>
      <c r="E79" s="382"/>
      <c r="F79" s="383"/>
      <c r="G79" s="382"/>
      <c r="H79" s="383"/>
      <c r="I79" s="990"/>
      <c r="J79" s="991"/>
      <c r="K79" s="994"/>
      <c r="L79" s="995"/>
      <c r="M79" s="995"/>
      <c r="N79" s="987"/>
      <c r="O79" s="998"/>
      <c r="P79" s="999"/>
      <c r="Q79" s="999"/>
      <c r="R79" s="999"/>
      <c r="S79" s="1000"/>
      <c r="T79" s="402" t="s">
        <v>662</v>
      </c>
      <c r="U79" s="403"/>
      <c r="V79" s="404"/>
      <c r="W79" s="395"/>
      <c r="X79" s="396"/>
      <c r="Y79" s="396"/>
      <c r="Z79" s="396"/>
      <c r="AA79" s="396"/>
      <c r="AB79" s="396"/>
      <c r="AC79" s="397"/>
      <c r="AD79" s="395"/>
      <c r="AE79" s="396"/>
      <c r="AF79" s="396"/>
      <c r="AG79" s="396"/>
      <c r="AH79" s="396"/>
      <c r="AI79" s="396"/>
      <c r="AJ79" s="397"/>
      <c r="AK79" s="395"/>
      <c r="AL79" s="396"/>
      <c r="AM79" s="396"/>
      <c r="AN79" s="396"/>
      <c r="AO79" s="396"/>
      <c r="AP79" s="396"/>
      <c r="AQ79" s="397"/>
      <c r="AR79" s="395"/>
      <c r="AS79" s="396"/>
      <c r="AT79" s="396"/>
      <c r="AU79" s="396"/>
      <c r="AV79" s="396"/>
      <c r="AW79" s="396"/>
      <c r="AX79" s="397"/>
      <c r="AY79" s="395"/>
      <c r="AZ79" s="396"/>
      <c r="BA79" s="398"/>
      <c r="BB79" s="1004"/>
      <c r="BC79" s="1005"/>
      <c r="BD79" s="966"/>
      <c r="BE79" s="967"/>
      <c r="BF79" s="968"/>
      <c r="BG79" s="969"/>
      <c r="BH79" s="969"/>
      <c r="BI79" s="969"/>
      <c r="BJ79" s="970"/>
    </row>
    <row r="80" spans="2:62" ht="20.25" customHeight="1">
      <c r="B80" s="1006"/>
      <c r="C80" s="1007"/>
      <c r="D80" s="1008"/>
      <c r="E80" s="405"/>
      <c r="F80" s="406">
        <f>C79</f>
        <v>0</v>
      </c>
      <c r="G80" s="405"/>
      <c r="H80" s="406">
        <f>I79</f>
        <v>0</v>
      </c>
      <c r="I80" s="1009"/>
      <c r="J80" s="1010"/>
      <c r="K80" s="1011"/>
      <c r="L80" s="1012"/>
      <c r="M80" s="1012"/>
      <c r="N80" s="1008"/>
      <c r="O80" s="998"/>
      <c r="P80" s="999"/>
      <c r="Q80" s="999"/>
      <c r="R80" s="999"/>
      <c r="S80" s="1000"/>
      <c r="T80" s="399" t="s">
        <v>663</v>
      </c>
      <c r="U80" s="400"/>
      <c r="V80" s="401"/>
      <c r="W80" s="387" t="str">
        <v/>
      </c>
      <c r="X80" s="388" t="str">
        <v/>
      </c>
      <c r="Y80" s="388" t="str">
        <v/>
      </c>
      <c r="Z80" s="388" t="str">
        <v/>
      </c>
      <c r="AA80" s="388" t="str">
        <v/>
      </c>
      <c r="AB80" s="388" t="str">
        <v/>
      </c>
      <c r="AC80" s="389" t="str">
        <v/>
      </c>
      <c r="AD80" s="387" t="str">
        <v/>
      </c>
      <c r="AE80" s="388" t="str">
        <v/>
      </c>
      <c r="AF80" s="388" t="str">
        <v/>
      </c>
      <c r="AG80" s="388" t="str">
        <v/>
      </c>
      <c r="AH80" s="388" t="str">
        <v/>
      </c>
      <c r="AI80" s="388" t="str">
        <v/>
      </c>
      <c r="AJ80" s="389" t="str">
        <v/>
      </c>
      <c r="AK80" s="387" t="str">
        <v/>
      </c>
      <c r="AL80" s="388" t="str">
        <v/>
      </c>
      <c r="AM80" s="388" t="str">
        <v/>
      </c>
      <c r="AN80" s="388" t="str">
        <v/>
      </c>
      <c r="AO80" s="388" t="str">
        <v/>
      </c>
      <c r="AP80" s="388" t="str">
        <v/>
      </c>
      <c r="AQ80" s="389" t="str">
        <v/>
      </c>
      <c r="AR80" s="387" t="str">
        <v/>
      </c>
      <c r="AS80" s="388" t="str">
        <v/>
      </c>
      <c r="AT80" s="388" t="str">
        <v/>
      </c>
      <c r="AU80" s="388" t="str">
        <v/>
      </c>
      <c r="AV80" s="388" t="str">
        <v/>
      </c>
      <c r="AW80" s="388" t="str">
        <v/>
      </c>
      <c r="AX80" s="389" t="str">
        <v/>
      </c>
      <c r="AY80" s="387" t="str">
        <v/>
      </c>
      <c r="AZ80" s="388" t="str">
        <v/>
      </c>
      <c r="BA80" s="388" t="str">
        <v/>
      </c>
      <c r="BB80" s="981">
        <f>IF($BE$3="４週",SUM(W80:AX80),IF($BE$3="暦月",SUM(W80:BA80),""))</f>
        <v>0</v>
      </c>
      <c r="BC80" s="982"/>
      <c r="BD80" s="983">
        <f>IF($BE$3="４週",BB80/4,IF($BE$3="暦月",(BB80/($BE$8/7)),""))</f>
        <v>0</v>
      </c>
      <c r="BE80" s="982"/>
      <c r="BF80" s="978"/>
      <c r="BG80" s="979"/>
      <c r="BH80" s="979"/>
      <c r="BI80" s="979"/>
      <c r="BJ80" s="980"/>
    </row>
    <row r="81" spans="2:62" ht="20.25" customHeight="1">
      <c r="B81" s="984">
        <f>B79+1</f>
        <v>33</v>
      </c>
      <c r="C81" s="986"/>
      <c r="D81" s="987"/>
      <c r="E81" s="382"/>
      <c r="F81" s="383"/>
      <c r="G81" s="382"/>
      <c r="H81" s="383"/>
      <c r="I81" s="990"/>
      <c r="J81" s="991"/>
      <c r="K81" s="994"/>
      <c r="L81" s="995"/>
      <c r="M81" s="995"/>
      <c r="N81" s="987"/>
      <c r="O81" s="998"/>
      <c r="P81" s="999"/>
      <c r="Q81" s="999"/>
      <c r="R81" s="999"/>
      <c r="S81" s="1000"/>
      <c r="T81" s="402" t="s">
        <v>662</v>
      </c>
      <c r="U81" s="403"/>
      <c r="V81" s="404"/>
      <c r="W81" s="395"/>
      <c r="X81" s="396"/>
      <c r="Y81" s="396"/>
      <c r="Z81" s="396"/>
      <c r="AA81" s="396"/>
      <c r="AB81" s="396"/>
      <c r="AC81" s="397"/>
      <c r="AD81" s="395"/>
      <c r="AE81" s="396"/>
      <c r="AF81" s="396"/>
      <c r="AG81" s="396"/>
      <c r="AH81" s="396"/>
      <c r="AI81" s="396"/>
      <c r="AJ81" s="397"/>
      <c r="AK81" s="395"/>
      <c r="AL81" s="396"/>
      <c r="AM81" s="396"/>
      <c r="AN81" s="396"/>
      <c r="AO81" s="396"/>
      <c r="AP81" s="396"/>
      <c r="AQ81" s="397"/>
      <c r="AR81" s="395"/>
      <c r="AS81" s="396"/>
      <c r="AT81" s="396"/>
      <c r="AU81" s="396"/>
      <c r="AV81" s="396"/>
      <c r="AW81" s="396"/>
      <c r="AX81" s="397"/>
      <c r="AY81" s="395"/>
      <c r="AZ81" s="396"/>
      <c r="BA81" s="398"/>
      <c r="BB81" s="1004"/>
      <c r="BC81" s="1005"/>
      <c r="BD81" s="966"/>
      <c r="BE81" s="967"/>
      <c r="BF81" s="968"/>
      <c r="BG81" s="969"/>
      <c r="BH81" s="969"/>
      <c r="BI81" s="969"/>
      <c r="BJ81" s="970"/>
    </row>
    <row r="82" spans="2:62" ht="20.25" customHeight="1">
      <c r="B82" s="1006"/>
      <c r="C82" s="1007"/>
      <c r="D82" s="1008"/>
      <c r="E82" s="405"/>
      <c r="F82" s="406">
        <f>C81</f>
        <v>0</v>
      </c>
      <c r="G82" s="405"/>
      <c r="H82" s="406">
        <f>I81</f>
        <v>0</v>
      </c>
      <c r="I82" s="1009"/>
      <c r="J82" s="1010"/>
      <c r="K82" s="1011"/>
      <c r="L82" s="1012"/>
      <c r="M82" s="1012"/>
      <c r="N82" s="1008"/>
      <c r="O82" s="998"/>
      <c r="P82" s="999"/>
      <c r="Q82" s="999"/>
      <c r="R82" s="999"/>
      <c r="S82" s="1000"/>
      <c r="T82" s="399" t="s">
        <v>663</v>
      </c>
      <c r="U82" s="400"/>
      <c r="V82" s="401"/>
      <c r="W82" s="387" t="str">
        <v/>
      </c>
      <c r="X82" s="388" t="str">
        <v/>
      </c>
      <c r="Y82" s="388" t="str">
        <v/>
      </c>
      <c r="Z82" s="388" t="str">
        <v/>
      </c>
      <c r="AA82" s="388" t="str">
        <v/>
      </c>
      <c r="AB82" s="388" t="str">
        <v/>
      </c>
      <c r="AC82" s="389" t="str">
        <v/>
      </c>
      <c r="AD82" s="387" t="str">
        <v/>
      </c>
      <c r="AE82" s="388" t="str">
        <v/>
      </c>
      <c r="AF82" s="388" t="str">
        <v/>
      </c>
      <c r="AG82" s="388" t="str">
        <v/>
      </c>
      <c r="AH82" s="388" t="str">
        <v/>
      </c>
      <c r="AI82" s="388" t="str">
        <v/>
      </c>
      <c r="AJ82" s="389" t="str">
        <v/>
      </c>
      <c r="AK82" s="387" t="str">
        <v/>
      </c>
      <c r="AL82" s="388" t="str">
        <v/>
      </c>
      <c r="AM82" s="388" t="str">
        <v/>
      </c>
      <c r="AN82" s="388" t="str">
        <v/>
      </c>
      <c r="AO82" s="388" t="str">
        <v/>
      </c>
      <c r="AP82" s="388" t="str">
        <v/>
      </c>
      <c r="AQ82" s="389" t="str">
        <v/>
      </c>
      <c r="AR82" s="387" t="str">
        <v/>
      </c>
      <c r="AS82" s="388" t="str">
        <v/>
      </c>
      <c r="AT82" s="388" t="str">
        <v/>
      </c>
      <c r="AU82" s="388" t="str">
        <v/>
      </c>
      <c r="AV82" s="388" t="str">
        <v/>
      </c>
      <c r="AW82" s="388" t="str">
        <v/>
      </c>
      <c r="AX82" s="389" t="str">
        <v/>
      </c>
      <c r="AY82" s="387" t="str">
        <v/>
      </c>
      <c r="AZ82" s="388" t="str">
        <v/>
      </c>
      <c r="BA82" s="388" t="str">
        <v/>
      </c>
      <c r="BB82" s="981">
        <f>IF($BE$3="４週",SUM(W82:AX82),IF($BE$3="暦月",SUM(W82:BA82),""))</f>
        <v>0</v>
      </c>
      <c r="BC82" s="982"/>
      <c r="BD82" s="983">
        <f>IF($BE$3="４週",BB82/4,IF($BE$3="暦月",(BB82/($BE$8/7)),""))</f>
        <v>0</v>
      </c>
      <c r="BE82" s="982"/>
      <c r="BF82" s="978"/>
      <c r="BG82" s="979"/>
      <c r="BH82" s="979"/>
      <c r="BI82" s="979"/>
      <c r="BJ82" s="980"/>
    </row>
    <row r="83" spans="2:62" ht="20.25" customHeight="1">
      <c r="B83" s="984">
        <f>B81+1</f>
        <v>34</v>
      </c>
      <c r="C83" s="986"/>
      <c r="D83" s="987"/>
      <c r="E83" s="382"/>
      <c r="F83" s="383"/>
      <c r="G83" s="382"/>
      <c r="H83" s="383"/>
      <c r="I83" s="990"/>
      <c r="J83" s="991"/>
      <c r="K83" s="994"/>
      <c r="L83" s="995"/>
      <c r="M83" s="995"/>
      <c r="N83" s="987"/>
      <c r="O83" s="998"/>
      <c r="P83" s="999"/>
      <c r="Q83" s="999"/>
      <c r="R83" s="999"/>
      <c r="S83" s="1000"/>
      <c r="T83" s="402" t="s">
        <v>662</v>
      </c>
      <c r="U83" s="403"/>
      <c r="V83" s="404"/>
      <c r="W83" s="395"/>
      <c r="X83" s="396"/>
      <c r="Y83" s="396"/>
      <c r="Z83" s="396"/>
      <c r="AA83" s="396"/>
      <c r="AB83" s="396"/>
      <c r="AC83" s="397"/>
      <c r="AD83" s="395"/>
      <c r="AE83" s="396"/>
      <c r="AF83" s="396"/>
      <c r="AG83" s="396"/>
      <c r="AH83" s="396"/>
      <c r="AI83" s="396"/>
      <c r="AJ83" s="397"/>
      <c r="AK83" s="395"/>
      <c r="AL83" s="396"/>
      <c r="AM83" s="396"/>
      <c r="AN83" s="396"/>
      <c r="AO83" s="396"/>
      <c r="AP83" s="396"/>
      <c r="AQ83" s="397"/>
      <c r="AR83" s="395"/>
      <c r="AS83" s="396"/>
      <c r="AT83" s="396"/>
      <c r="AU83" s="396"/>
      <c r="AV83" s="396"/>
      <c r="AW83" s="396"/>
      <c r="AX83" s="397"/>
      <c r="AY83" s="395"/>
      <c r="AZ83" s="396"/>
      <c r="BA83" s="398"/>
      <c r="BB83" s="1004"/>
      <c r="BC83" s="1005"/>
      <c r="BD83" s="966"/>
      <c r="BE83" s="967"/>
      <c r="BF83" s="968"/>
      <c r="BG83" s="969"/>
      <c r="BH83" s="969"/>
      <c r="BI83" s="969"/>
      <c r="BJ83" s="970"/>
    </row>
    <row r="84" spans="2:62" ht="20.25" customHeight="1">
      <c r="B84" s="1006"/>
      <c r="C84" s="1007"/>
      <c r="D84" s="1008"/>
      <c r="E84" s="405"/>
      <c r="F84" s="406">
        <f>C83</f>
        <v>0</v>
      </c>
      <c r="G84" s="405"/>
      <c r="H84" s="406">
        <f>I83</f>
        <v>0</v>
      </c>
      <c r="I84" s="1009"/>
      <c r="J84" s="1010"/>
      <c r="K84" s="1011"/>
      <c r="L84" s="1012"/>
      <c r="M84" s="1012"/>
      <c r="N84" s="1008"/>
      <c r="O84" s="998"/>
      <c r="P84" s="999"/>
      <c r="Q84" s="999"/>
      <c r="R84" s="999"/>
      <c r="S84" s="1000"/>
      <c r="T84" s="399" t="s">
        <v>663</v>
      </c>
      <c r="U84" s="400"/>
      <c r="V84" s="401"/>
      <c r="W84" s="387" t="str">
        <v/>
      </c>
      <c r="X84" s="388" t="str">
        <v/>
      </c>
      <c r="Y84" s="388" t="str">
        <v/>
      </c>
      <c r="Z84" s="388" t="str">
        <v/>
      </c>
      <c r="AA84" s="388" t="str">
        <v/>
      </c>
      <c r="AB84" s="388" t="str">
        <v/>
      </c>
      <c r="AC84" s="389" t="str">
        <v/>
      </c>
      <c r="AD84" s="387" t="str">
        <v/>
      </c>
      <c r="AE84" s="388" t="str">
        <v/>
      </c>
      <c r="AF84" s="388" t="str">
        <v/>
      </c>
      <c r="AG84" s="388" t="str">
        <v/>
      </c>
      <c r="AH84" s="388" t="str">
        <v/>
      </c>
      <c r="AI84" s="388" t="str">
        <v/>
      </c>
      <c r="AJ84" s="389" t="str">
        <v/>
      </c>
      <c r="AK84" s="387" t="str">
        <v/>
      </c>
      <c r="AL84" s="388" t="str">
        <v/>
      </c>
      <c r="AM84" s="388" t="str">
        <v/>
      </c>
      <c r="AN84" s="388" t="str">
        <v/>
      </c>
      <c r="AO84" s="388" t="str">
        <v/>
      </c>
      <c r="AP84" s="388" t="str">
        <v/>
      </c>
      <c r="AQ84" s="389" t="str">
        <v/>
      </c>
      <c r="AR84" s="387" t="str">
        <v/>
      </c>
      <c r="AS84" s="388" t="str">
        <v/>
      </c>
      <c r="AT84" s="388" t="str">
        <v/>
      </c>
      <c r="AU84" s="388" t="str">
        <v/>
      </c>
      <c r="AV84" s="388" t="str">
        <v/>
      </c>
      <c r="AW84" s="388" t="str">
        <v/>
      </c>
      <c r="AX84" s="389" t="str">
        <v/>
      </c>
      <c r="AY84" s="387" t="str">
        <v/>
      </c>
      <c r="AZ84" s="388" t="str">
        <v/>
      </c>
      <c r="BA84" s="388" t="str">
        <v/>
      </c>
      <c r="BB84" s="981">
        <f>IF($BE$3="４週",SUM(W84:AX84),IF($BE$3="暦月",SUM(W84:BA84),""))</f>
        <v>0</v>
      </c>
      <c r="BC84" s="982"/>
      <c r="BD84" s="983">
        <f>IF($BE$3="４週",BB84/4,IF($BE$3="暦月",(BB84/($BE$8/7)),""))</f>
        <v>0</v>
      </c>
      <c r="BE84" s="982"/>
      <c r="BF84" s="978"/>
      <c r="BG84" s="979"/>
      <c r="BH84" s="979"/>
      <c r="BI84" s="979"/>
      <c r="BJ84" s="980"/>
    </row>
    <row r="85" spans="2:62" ht="20.25" customHeight="1">
      <c r="B85" s="984">
        <f>B83+1</f>
        <v>35</v>
      </c>
      <c r="C85" s="986"/>
      <c r="D85" s="987"/>
      <c r="E85" s="382"/>
      <c r="F85" s="383"/>
      <c r="G85" s="382"/>
      <c r="H85" s="383"/>
      <c r="I85" s="990"/>
      <c r="J85" s="991"/>
      <c r="K85" s="994"/>
      <c r="L85" s="995"/>
      <c r="M85" s="995"/>
      <c r="N85" s="987"/>
      <c r="O85" s="998"/>
      <c r="P85" s="999"/>
      <c r="Q85" s="999"/>
      <c r="R85" s="999"/>
      <c r="S85" s="1000"/>
      <c r="T85" s="402" t="s">
        <v>662</v>
      </c>
      <c r="U85" s="403"/>
      <c r="V85" s="404"/>
      <c r="W85" s="395"/>
      <c r="X85" s="396"/>
      <c r="Y85" s="396"/>
      <c r="Z85" s="396"/>
      <c r="AA85" s="396"/>
      <c r="AB85" s="396"/>
      <c r="AC85" s="397"/>
      <c r="AD85" s="395"/>
      <c r="AE85" s="396"/>
      <c r="AF85" s="396"/>
      <c r="AG85" s="396"/>
      <c r="AH85" s="396"/>
      <c r="AI85" s="396"/>
      <c r="AJ85" s="397"/>
      <c r="AK85" s="395"/>
      <c r="AL85" s="396"/>
      <c r="AM85" s="396"/>
      <c r="AN85" s="396"/>
      <c r="AO85" s="396"/>
      <c r="AP85" s="396"/>
      <c r="AQ85" s="397"/>
      <c r="AR85" s="395"/>
      <c r="AS85" s="396"/>
      <c r="AT85" s="396"/>
      <c r="AU85" s="396"/>
      <c r="AV85" s="396"/>
      <c r="AW85" s="396"/>
      <c r="AX85" s="397"/>
      <c r="AY85" s="395"/>
      <c r="AZ85" s="396"/>
      <c r="BA85" s="398"/>
      <c r="BB85" s="1004"/>
      <c r="BC85" s="1005"/>
      <c r="BD85" s="966"/>
      <c r="BE85" s="967"/>
      <c r="BF85" s="968"/>
      <c r="BG85" s="969"/>
      <c r="BH85" s="969"/>
      <c r="BI85" s="969"/>
      <c r="BJ85" s="970"/>
    </row>
    <row r="86" spans="2:62" ht="20.25" customHeight="1">
      <c r="B86" s="1006"/>
      <c r="C86" s="1007"/>
      <c r="D86" s="1008"/>
      <c r="E86" s="405"/>
      <c r="F86" s="406">
        <f>C85</f>
        <v>0</v>
      </c>
      <c r="G86" s="405"/>
      <c r="H86" s="406">
        <f>I85</f>
        <v>0</v>
      </c>
      <c r="I86" s="1009"/>
      <c r="J86" s="1010"/>
      <c r="K86" s="1011"/>
      <c r="L86" s="1012"/>
      <c r="M86" s="1012"/>
      <c r="N86" s="1008"/>
      <c r="O86" s="998"/>
      <c r="P86" s="999"/>
      <c r="Q86" s="999"/>
      <c r="R86" s="999"/>
      <c r="S86" s="1000"/>
      <c r="T86" s="399" t="s">
        <v>663</v>
      </c>
      <c r="U86" s="400"/>
      <c r="V86" s="401"/>
      <c r="W86" s="387" t="str">
        <v/>
      </c>
      <c r="X86" s="388" t="str">
        <v/>
      </c>
      <c r="Y86" s="388" t="str">
        <v/>
      </c>
      <c r="Z86" s="388" t="str">
        <v/>
      </c>
      <c r="AA86" s="388" t="str">
        <v/>
      </c>
      <c r="AB86" s="388" t="str">
        <v/>
      </c>
      <c r="AC86" s="389" t="str">
        <v/>
      </c>
      <c r="AD86" s="387" t="str">
        <v/>
      </c>
      <c r="AE86" s="388" t="str">
        <v/>
      </c>
      <c r="AF86" s="388" t="str">
        <v/>
      </c>
      <c r="AG86" s="388" t="str">
        <v/>
      </c>
      <c r="AH86" s="388" t="str">
        <v/>
      </c>
      <c r="AI86" s="388" t="str">
        <v/>
      </c>
      <c r="AJ86" s="389" t="str">
        <v/>
      </c>
      <c r="AK86" s="387" t="str">
        <v/>
      </c>
      <c r="AL86" s="388" t="str">
        <v/>
      </c>
      <c r="AM86" s="388" t="str">
        <v/>
      </c>
      <c r="AN86" s="388" t="str">
        <v/>
      </c>
      <c r="AO86" s="388" t="str">
        <v/>
      </c>
      <c r="AP86" s="388" t="str">
        <v/>
      </c>
      <c r="AQ86" s="389" t="str">
        <v/>
      </c>
      <c r="AR86" s="387" t="str">
        <v/>
      </c>
      <c r="AS86" s="388" t="str">
        <v/>
      </c>
      <c r="AT86" s="388" t="str">
        <v/>
      </c>
      <c r="AU86" s="388" t="str">
        <v/>
      </c>
      <c r="AV86" s="388" t="str">
        <v/>
      </c>
      <c r="AW86" s="388" t="str">
        <v/>
      </c>
      <c r="AX86" s="389" t="str">
        <v/>
      </c>
      <c r="AY86" s="387" t="str">
        <v/>
      </c>
      <c r="AZ86" s="388" t="str">
        <v/>
      </c>
      <c r="BA86" s="388" t="str">
        <v/>
      </c>
      <c r="BB86" s="981">
        <f>IF($BE$3="４週",SUM(W86:AX86),IF($BE$3="暦月",SUM(W86:BA86),""))</f>
        <v>0</v>
      </c>
      <c r="BC86" s="982"/>
      <c r="BD86" s="983">
        <f>IF($BE$3="４週",BB86/4,IF($BE$3="暦月",(BB86/($BE$8/7)),""))</f>
        <v>0</v>
      </c>
      <c r="BE86" s="982"/>
      <c r="BF86" s="978"/>
      <c r="BG86" s="979"/>
      <c r="BH86" s="979"/>
      <c r="BI86" s="979"/>
      <c r="BJ86" s="980"/>
    </row>
    <row r="87" spans="2:62" ht="20.25" customHeight="1">
      <c r="B87" s="984">
        <f>B85+1</f>
        <v>36</v>
      </c>
      <c r="C87" s="986"/>
      <c r="D87" s="987"/>
      <c r="E87" s="382"/>
      <c r="F87" s="383"/>
      <c r="G87" s="382"/>
      <c r="H87" s="383"/>
      <c r="I87" s="990"/>
      <c r="J87" s="991"/>
      <c r="K87" s="994"/>
      <c r="L87" s="995"/>
      <c r="M87" s="995"/>
      <c r="N87" s="987"/>
      <c r="O87" s="998"/>
      <c r="P87" s="999"/>
      <c r="Q87" s="999"/>
      <c r="R87" s="999"/>
      <c r="S87" s="1000"/>
      <c r="T87" s="402" t="s">
        <v>662</v>
      </c>
      <c r="U87" s="403"/>
      <c r="V87" s="404"/>
      <c r="W87" s="395"/>
      <c r="X87" s="396"/>
      <c r="Y87" s="396"/>
      <c r="Z87" s="396"/>
      <c r="AA87" s="396"/>
      <c r="AB87" s="396"/>
      <c r="AC87" s="397"/>
      <c r="AD87" s="395"/>
      <c r="AE87" s="396"/>
      <c r="AF87" s="396"/>
      <c r="AG87" s="396"/>
      <c r="AH87" s="396"/>
      <c r="AI87" s="396"/>
      <c r="AJ87" s="397"/>
      <c r="AK87" s="395"/>
      <c r="AL87" s="396"/>
      <c r="AM87" s="396"/>
      <c r="AN87" s="396"/>
      <c r="AO87" s="396"/>
      <c r="AP87" s="396"/>
      <c r="AQ87" s="397"/>
      <c r="AR87" s="395"/>
      <c r="AS87" s="396"/>
      <c r="AT87" s="396"/>
      <c r="AU87" s="396"/>
      <c r="AV87" s="396"/>
      <c r="AW87" s="396"/>
      <c r="AX87" s="397"/>
      <c r="AY87" s="395"/>
      <c r="AZ87" s="396"/>
      <c r="BA87" s="398"/>
      <c r="BB87" s="1004"/>
      <c r="BC87" s="1005"/>
      <c r="BD87" s="966"/>
      <c r="BE87" s="967"/>
      <c r="BF87" s="968"/>
      <c r="BG87" s="969"/>
      <c r="BH87" s="969"/>
      <c r="BI87" s="969"/>
      <c r="BJ87" s="970"/>
    </row>
    <row r="88" spans="2:62" ht="20.25" customHeight="1">
      <c r="B88" s="1006"/>
      <c r="C88" s="1007"/>
      <c r="D88" s="1008"/>
      <c r="E88" s="405"/>
      <c r="F88" s="406">
        <f>C87</f>
        <v>0</v>
      </c>
      <c r="G88" s="405"/>
      <c r="H88" s="406">
        <f>I87</f>
        <v>0</v>
      </c>
      <c r="I88" s="1009"/>
      <c r="J88" s="1010"/>
      <c r="K88" s="1011"/>
      <c r="L88" s="1012"/>
      <c r="M88" s="1012"/>
      <c r="N88" s="1008"/>
      <c r="O88" s="998"/>
      <c r="P88" s="999"/>
      <c r="Q88" s="999"/>
      <c r="R88" s="999"/>
      <c r="S88" s="1000"/>
      <c r="T88" s="399" t="s">
        <v>663</v>
      </c>
      <c r="U88" s="400"/>
      <c r="V88" s="401"/>
      <c r="W88" s="387" t="str">
        <v/>
      </c>
      <c r="X88" s="388" t="str">
        <v/>
      </c>
      <c r="Y88" s="388" t="str">
        <v/>
      </c>
      <c r="Z88" s="388" t="str">
        <v/>
      </c>
      <c r="AA88" s="388" t="str">
        <v/>
      </c>
      <c r="AB88" s="388" t="str">
        <v/>
      </c>
      <c r="AC88" s="389" t="str">
        <v/>
      </c>
      <c r="AD88" s="387" t="str">
        <v/>
      </c>
      <c r="AE88" s="388" t="str">
        <v/>
      </c>
      <c r="AF88" s="388" t="str">
        <v/>
      </c>
      <c r="AG88" s="388" t="str">
        <v/>
      </c>
      <c r="AH88" s="388" t="str">
        <v/>
      </c>
      <c r="AI88" s="388" t="str">
        <v/>
      </c>
      <c r="AJ88" s="389" t="str">
        <v/>
      </c>
      <c r="AK88" s="387" t="str">
        <v/>
      </c>
      <c r="AL88" s="388" t="str">
        <v/>
      </c>
      <c r="AM88" s="388" t="str">
        <v/>
      </c>
      <c r="AN88" s="388" t="str">
        <v/>
      </c>
      <c r="AO88" s="388" t="str">
        <v/>
      </c>
      <c r="AP88" s="388" t="str">
        <v/>
      </c>
      <c r="AQ88" s="389" t="str">
        <v/>
      </c>
      <c r="AR88" s="387" t="str">
        <v/>
      </c>
      <c r="AS88" s="388" t="str">
        <v/>
      </c>
      <c r="AT88" s="388" t="str">
        <v/>
      </c>
      <c r="AU88" s="388" t="str">
        <v/>
      </c>
      <c r="AV88" s="388" t="str">
        <v/>
      </c>
      <c r="AW88" s="388" t="str">
        <v/>
      </c>
      <c r="AX88" s="389" t="str">
        <v/>
      </c>
      <c r="AY88" s="387" t="str">
        <v/>
      </c>
      <c r="AZ88" s="388" t="str">
        <v/>
      </c>
      <c r="BA88" s="388" t="str">
        <v/>
      </c>
      <c r="BB88" s="981">
        <f>IF($BE$3="４週",SUM(W88:AX88),IF($BE$3="暦月",SUM(W88:BA88),""))</f>
        <v>0</v>
      </c>
      <c r="BC88" s="982"/>
      <c r="BD88" s="983">
        <f>IF($BE$3="４週",BB88/4,IF($BE$3="暦月",(BB88/($BE$8/7)),""))</f>
        <v>0</v>
      </c>
      <c r="BE88" s="982"/>
      <c r="BF88" s="978"/>
      <c r="BG88" s="979"/>
      <c r="BH88" s="979"/>
      <c r="BI88" s="979"/>
      <c r="BJ88" s="980"/>
    </row>
    <row r="89" spans="2:62" ht="20.25" customHeight="1">
      <c r="B89" s="984">
        <f>B87+1</f>
        <v>37</v>
      </c>
      <c r="C89" s="986"/>
      <c r="D89" s="987"/>
      <c r="E89" s="382"/>
      <c r="F89" s="383"/>
      <c r="G89" s="382"/>
      <c r="H89" s="383"/>
      <c r="I89" s="990"/>
      <c r="J89" s="991"/>
      <c r="K89" s="994"/>
      <c r="L89" s="995"/>
      <c r="M89" s="995"/>
      <c r="N89" s="987"/>
      <c r="O89" s="998"/>
      <c r="P89" s="999"/>
      <c r="Q89" s="999"/>
      <c r="R89" s="999"/>
      <c r="S89" s="1000"/>
      <c r="T89" s="402" t="s">
        <v>662</v>
      </c>
      <c r="U89" s="403"/>
      <c r="V89" s="404"/>
      <c r="W89" s="395"/>
      <c r="X89" s="396"/>
      <c r="Y89" s="396"/>
      <c r="Z89" s="396"/>
      <c r="AA89" s="396"/>
      <c r="AB89" s="396"/>
      <c r="AC89" s="397"/>
      <c r="AD89" s="395"/>
      <c r="AE89" s="396"/>
      <c r="AF89" s="396"/>
      <c r="AG89" s="396"/>
      <c r="AH89" s="396"/>
      <c r="AI89" s="396"/>
      <c r="AJ89" s="397"/>
      <c r="AK89" s="395"/>
      <c r="AL89" s="396"/>
      <c r="AM89" s="396"/>
      <c r="AN89" s="396"/>
      <c r="AO89" s="396"/>
      <c r="AP89" s="396"/>
      <c r="AQ89" s="397"/>
      <c r="AR89" s="395"/>
      <c r="AS89" s="396"/>
      <c r="AT89" s="396"/>
      <c r="AU89" s="396"/>
      <c r="AV89" s="396"/>
      <c r="AW89" s="396"/>
      <c r="AX89" s="397"/>
      <c r="AY89" s="395"/>
      <c r="AZ89" s="396"/>
      <c r="BA89" s="398"/>
      <c r="BB89" s="1004"/>
      <c r="BC89" s="1005"/>
      <c r="BD89" s="966"/>
      <c r="BE89" s="967"/>
      <c r="BF89" s="968"/>
      <c r="BG89" s="969"/>
      <c r="BH89" s="969"/>
      <c r="BI89" s="969"/>
      <c r="BJ89" s="970"/>
    </row>
    <row r="90" spans="2:62" ht="20.25" customHeight="1">
      <c r="B90" s="1006"/>
      <c r="C90" s="1007"/>
      <c r="D90" s="1008"/>
      <c r="E90" s="405"/>
      <c r="F90" s="406">
        <f>C89</f>
        <v>0</v>
      </c>
      <c r="G90" s="405"/>
      <c r="H90" s="406">
        <f>I89</f>
        <v>0</v>
      </c>
      <c r="I90" s="1009"/>
      <c r="J90" s="1010"/>
      <c r="K90" s="1011"/>
      <c r="L90" s="1012"/>
      <c r="M90" s="1012"/>
      <c r="N90" s="1008"/>
      <c r="O90" s="998"/>
      <c r="P90" s="999"/>
      <c r="Q90" s="999"/>
      <c r="R90" s="999"/>
      <c r="S90" s="1000"/>
      <c r="T90" s="399" t="s">
        <v>663</v>
      </c>
      <c r="U90" s="400"/>
      <c r="V90" s="401"/>
      <c r="W90" s="387" t="str">
        <v/>
      </c>
      <c r="X90" s="388" t="str">
        <v/>
      </c>
      <c r="Y90" s="388" t="str">
        <v/>
      </c>
      <c r="Z90" s="388" t="str">
        <v/>
      </c>
      <c r="AA90" s="388" t="str">
        <v/>
      </c>
      <c r="AB90" s="388" t="str">
        <v/>
      </c>
      <c r="AC90" s="389" t="str">
        <v/>
      </c>
      <c r="AD90" s="387" t="str">
        <v/>
      </c>
      <c r="AE90" s="388" t="str">
        <v/>
      </c>
      <c r="AF90" s="388" t="str">
        <v/>
      </c>
      <c r="AG90" s="388" t="str">
        <v/>
      </c>
      <c r="AH90" s="388" t="str">
        <v/>
      </c>
      <c r="AI90" s="388" t="str">
        <v/>
      </c>
      <c r="AJ90" s="389" t="str">
        <v/>
      </c>
      <c r="AK90" s="387" t="str">
        <v/>
      </c>
      <c r="AL90" s="388" t="str">
        <v/>
      </c>
      <c r="AM90" s="388" t="str">
        <v/>
      </c>
      <c r="AN90" s="388" t="str">
        <v/>
      </c>
      <c r="AO90" s="388" t="str">
        <v/>
      </c>
      <c r="AP90" s="388" t="str">
        <v/>
      </c>
      <c r="AQ90" s="389" t="str">
        <v/>
      </c>
      <c r="AR90" s="387" t="str">
        <v/>
      </c>
      <c r="AS90" s="388" t="str">
        <v/>
      </c>
      <c r="AT90" s="388" t="str">
        <v/>
      </c>
      <c r="AU90" s="388" t="str">
        <v/>
      </c>
      <c r="AV90" s="388" t="str">
        <v/>
      </c>
      <c r="AW90" s="388" t="str">
        <v/>
      </c>
      <c r="AX90" s="389" t="str">
        <v/>
      </c>
      <c r="AY90" s="387" t="str">
        <v/>
      </c>
      <c r="AZ90" s="388" t="str">
        <v/>
      </c>
      <c r="BA90" s="388" t="str">
        <v/>
      </c>
      <c r="BB90" s="981">
        <f>IF($BE$3="４週",SUM(W90:AX90),IF($BE$3="暦月",SUM(W90:BA90),""))</f>
        <v>0</v>
      </c>
      <c r="BC90" s="982"/>
      <c r="BD90" s="983">
        <f>IF($BE$3="４週",BB90/4,IF($BE$3="暦月",(BB90/($BE$8/7)),""))</f>
        <v>0</v>
      </c>
      <c r="BE90" s="982"/>
      <c r="BF90" s="978"/>
      <c r="BG90" s="979"/>
      <c r="BH90" s="979"/>
      <c r="BI90" s="979"/>
      <c r="BJ90" s="980"/>
    </row>
    <row r="91" spans="2:62" ht="20.25" customHeight="1">
      <c r="B91" s="984">
        <f>B89+1</f>
        <v>38</v>
      </c>
      <c r="C91" s="986"/>
      <c r="D91" s="987"/>
      <c r="E91" s="382"/>
      <c r="F91" s="383"/>
      <c r="G91" s="382"/>
      <c r="H91" s="383"/>
      <c r="I91" s="990"/>
      <c r="J91" s="991"/>
      <c r="K91" s="994"/>
      <c r="L91" s="995"/>
      <c r="M91" s="995"/>
      <c r="N91" s="987"/>
      <c r="O91" s="998"/>
      <c r="P91" s="999"/>
      <c r="Q91" s="999"/>
      <c r="R91" s="999"/>
      <c r="S91" s="1000"/>
      <c r="T91" s="402" t="s">
        <v>662</v>
      </c>
      <c r="U91" s="403"/>
      <c r="V91" s="404"/>
      <c r="W91" s="395"/>
      <c r="X91" s="396"/>
      <c r="Y91" s="396"/>
      <c r="Z91" s="396"/>
      <c r="AA91" s="396"/>
      <c r="AB91" s="396"/>
      <c r="AC91" s="397"/>
      <c r="AD91" s="395"/>
      <c r="AE91" s="396"/>
      <c r="AF91" s="396"/>
      <c r="AG91" s="396"/>
      <c r="AH91" s="396"/>
      <c r="AI91" s="396"/>
      <c r="AJ91" s="397"/>
      <c r="AK91" s="395"/>
      <c r="AL91" s="396"/>
      <c r="AM91" s="396"/>
      <c r="AN91" s="396"/>
      <c r="AO91" s="396"/>
      <c r="AP91" s="396"/>
      <c r="AQ91" s="397"/>
      <c r="AR91" s="395"/>
      <c r="AS91" s="396"/>
      <c r="AT91" s="396"/>
      <c r="AU91" s="396"/>
      <c r="AV91" s="396"/>
      <c r="AW91" s="396"/>
      <c r="AX91" s="397"/>
      <c r="AY91" s="395"/>
      <c r="AZ91" s="396"/>
      <c r="BA91" s="398"/>
      <c r="BB91" s="1004"/>
      <c r="BC91" s="1005"/>
      <c r="BD91" s="966"/>
      <c r="BE91" s="967"/>
      <c r="BF91" s="968"/>
      <c r="BG91" s="969"/>
      <c r="BH91" s="969"/>
      <c r="BI91" s="969"/>
      <c r="BJ91" s="970"/>
    </row>
    <row r="92" spans="2:62" ht="20.25" customHeight="1">
      <c r="B92" s="1006"/>
      <c r="C92" s="1007"/>
      <c r="D92" s="1008"/>
      <c r="E92" s="405"/>
      <c r="F92" s="406">
        <f>C91</f>
        <v>0</v>
      </c>
      <c r="G92" s="405"/>
      <c r="H92" s="406">
        <f>I91</f>
        <v>0</v>
      </c>
      <c r="I92" s="1009"/>
      <c r="J92" s="1010"/>
      <c r="K92" s="1011"/>
      <c r="L92" s="1012"/>
      <c r="M92" s="1012"/>
      <c r="N92" s="1008"/>
      <c r="O92" s="998"/>
      <c r="P92" s="999"/>
      <c r="Q92" s="999"/>
      <c r="R92" s="999"/>
      <c r="S92" s="1000"/>
      <c r="T92" s="399" t="s">
        <v>663</v>
      </c>
      <c r="U92" s="400"/>
      <c r="V92" s="401"/>
      <c r="W92" s="387" t="str">
        <v/>
      </c>
      <c r="X92" s="388" t="str">
        <v/>
      </c>
      <c r="Y92" s="388" t="str">
        <v/>
      </c>
      <c r="Z92" s="388" t="str">
        <v/>
      </c>
      <c r="AA92" s="388" t="str">
        <v/>
      </c>
      <c r="AB92" s="388" t="str">
        <v/>
      </c>
      <c r="AC92" s="389" t="str">
        <v/>
      </c>
      <c r="AD92" s="387" t="str">
        <v/>
      </c>
      <c r="AE92" s="388" t="str">
        <v/>
      </c>
      <c r="AF92" s="388" t="str">
        <v/>
      </c>
      <c r="AG92" s="388" t="str">
        <v/>
      </c>
      <c r="AH92" s="388" t="str">
        <v/>
      </c>
      <c r="AI92" s="388" t="str">
        <v/>
      </c>
      <c r="AJ92" s="389" t="str">
        <v/>
      </c>
      <c r="AK92" s="387" t="str">
        <v/>
      </c>
      <c r="AL92" s="388" t="str">
        <v/>
      </c>
      <c r="AM92" s="388" t="str">
        <v/>
      </c>
      <c r="AN92" s="388" t="str">
        <v/>
      </c>
      <c r="AO92" s="388" t="str">
        <v/>
      </c>
      <c r="AP92" s="388" t="str">
        <v/>
      </c>
      <c r="AQ92" s="389" t="str">
        <v/>
      </c>
      <c r="AR92" s="387" t="str">
        <v/>
      </c>
      <c r="AS92" s="388" t="str">
        <v/>
      </c>
      <c r="AT92" s="388" t="str">
        <v/>
      </c>
      <c r="AU92" s="388" t="str">
        <v/>
      </c>
      <c r="AV92" s="388" t="str">
        <v/>
      </c>
      <c r="AW92" s="388" t="str">
        <v/>
      </c>
      <c r="AX92" s="389" t="str">
        <v/>
      </c>
      <c r="AY92" s="387" t="str">
        <v/>
      </c>
      <c r="AZ92" s="388" t="str">
        <v/>
      </c>
      <c r="BA92" s="388" t="str">
        <v/>
      </c>
      <c r="BB92" s="981">
        <f>IF($BE$3="４週",SUM(W92:AX92),IF($BE$3="暦月",SUM(W92:BA92),""))</f>
        <v>0</v>
      </c>
      <c r="BC92" s="982"/>
      <c r="BD92" s="983">
        <f>IF($BE$3="４週",BB92/4,IF($BE$3="暦月",(BB92/($BE$8/7)),""))</f>
        <v>0</v>
      </c>
      <c r="BE92" s="982"/>
      <c r="BF92" s="978"/>
      <c r="BG92" s="979"/>
      <c r="BH92" s="979"/>
      <c r="BI92" s="979"/>
      <c r="BJ92" s="980"/>
    </row>
    <row r="93" spans="2:62" ht="20.25" customHeight="1">
      <c r="B93" s="984">
        <f>B91+1</f>
        <v>39</v>
      </c>
      <c r="C93" s="986"/>
      <c r="D93" s="987"/>
      <c r="E93" s="382"/>
      <c r="F93" s="383"/>
      <c r="G93" s="382"/>
      <c r="H93" s="383"/>
      <c r="I93" s="990"/>
      <c r="J93" s="991"/>
      <c r="K93" s="994"/>
      <c r="L93" s="995"/>
      <c r="M93" s="995"/>
      <c r="N93" s="987"/>
      <c r="O93" s="998"/>
      <c r="P93" s="999"/>
      <c r="Q93" s="999"/>
      <c r="R93" s="999"/>
      <c r="S93" s="1000"/>
      <c r="T93" s="402" t="s">
        <v>662</v>
      </c>
      <c r="U93" s="403"/>
      <c r="V93" s="404"/>
      <c r="W93" s="395"/>
      <c r="X93" s="396"/>
      <c r="Y93" s="396"/>
      <c r="Z93" s="396"/>
      <c r="AA93" s="396"/>
      <c r="AB93" s="396"/>
      <c r="AC93" s="397"/>
      <c r="AD93" s="395"/>
      <c r="AE93" s="396"/>
      <c r="AF93" s="396"/>
      <c r="AG93" s="396"/>
      <c r="AH93" s="396"/>
      <c r="AI93" s="396"/>
      <c r="AJ93" s="397"/>
      <c r="AK93" s="395"/>
      <c r="AL93" s="396"/>
      <c r="AM93" s="396"/>
      <c r="AN93" s="396"/>
      <c r="AO93" s="396"/>
      <c r="AP93" s="396"/>
      <c r="AQ93" s="397"/>
      <c r="AR93" s="395"/>
      <c r="AS93" s="396"/>
      <c r="AT93" s="396"/>
      <c r="AU93" s="396"/>
      <c r="AV93" s="396"/>
      <c r="AW93" s="396"/>
      <c r="AX93" s="397"/>
      <c r="AY93" s="395"/>
      <c r="AZ93" s="396"/>
      <c r="BA93" s="398"/>
      <c r="BB93" s="1004"/>
      <c r="BC93" s="1005"/>
      <c r="BD93" s="966"/>
      <c r="BE93" s="967"/>
      <c r="BF93" s="968"/>
      <c r="BG93" s="969"/>
      <c r="BH93" s="969"/>
      <c r="BI93" s="969"/>
      <c r="BJ93" s="970"/>
    </row>
    <row r="94" spans="2:62" ht="20.25" customHeight="1">
      <c r="B94" s="1006"/>
      <c r="C94" s="1007"/>
      <c r="D94" s="1008"/>
      <c r="E94" s="405"/>
      <c r="F94" s="406">
        <f>C93</f>
        <v>0</v>
      </c>
      <c r="G94" s="405"/>
      <c r="H94" s="406">
        <f>I93</f>
        <v>0</v>
      </c>
      <c r="I94" s="1009"/>
      <c r="J94" s="1010"/>
      <c r="K94" s="1011"/>
      <c r="L94" s="1012"/>
      <c r="M94" s="1012"/>
      <c r="N94" s="1008"/>
      <c r="O94" s="998"/>
      <c r="P94" s="999"/>
      <c r="Q94" s="999"/>
      <c r="R94" s="999"/>
      <c r="S94" s="1000"/>
      <c r="T94" s="399" t="s">
        <v>663</v>
      </c>
      <c r="U94" s="400"/>
      <c r="V94" s="401"/>
      <c r="W94" s="387" t="str">
        <v/>
      </c>
      <c r="X94" s="388" t="str">
        <v/>
      </c>
      <c r="Y94" s="388" t="str">
        <v/>
      </c>
      <c r="Z94" s="388" t="str">
        <v/>
      </c>
      <c r="AA94" s="388" t="str">
        <v/>
      </c>
      <c r="AB94" s="388" t="str">
        <v/>
      </c>
      <c r="AC94" s="389" t="str">
        <v/>
      </c>
      <c r="AD94" s="387" t="str">
        <v/>
      </c>
      <c r="AE94" s="388" t="str">
        <v/>
      </c>
      <c r="AF94" s="388" t="str">
        <v/>
      </c>
      <c r="AG94" s="388" t="str">
        <v/>
      </c>
      <c r="AH94" s="388" t="str">
        <v/>
      </c>
      <c r="AI94" s="388" t="str">
        <v/>
      </c>
      <c r="AJ94" s="389" t="str">
        <v/>
      </c>
      <c r="AK94" s="387" t="str">
        <v/>
      </c>
      <c r="AL94" s="388" t="str">
        <v/>
      </c>
      <c r="AM94" s="388" t="str">
        <v/>
      </c>
      <c r="AN94" s="388" t="str">
        <v/>
      </c>
      <c r="AO94" s="388" t="str">
        <v/>
      </c>
      <c r="AP94" s="388" t="str">
        <v/>
      </c>
      <c r="AQ94" s="389" t="str">
        <v/>
      </c>
      <c r="AR94" s="387" t="str">
        <v/>
      </c>
      <c r="AS94" s="388" t="str">
        <v/>
      </c>
      <c r="AT94" s="388" t="str">
        <v/>
      </c>
      <c r="AU94" s="388" t="str">
        <v/>
      </c>
      <c r="AV94" s="388" t="str">
        <v/>
      </c>
      <c r="AW94" s="388" t="str">
        <v/>
      </c>
      <c r="AX94" s="389" t="str">
        <v/>
      </c>
      <c r="AY94" s="387" t="str">
        <v/>
      </c>
      <c r="AZ94" s="388" t="str">
        <v/>
      </c>
      <c r="BA94" s="388" t="str">
        <v/>
      </c>
      <c r="BB94" s="981">
        <f>IF($BE$3="４週",SUM(W94:AX94),IF($BE$3="暦月",SUM(W94:BA94),""))</f>
        <v>0</v>
      </c>
      <c r="BC94" s="982"/>
      <c r="BD94" s="983">
        <f>IF($BE$3="４週",BB94/4,IF($BE$3="暦月",(BB94/($BE$8/7)),""))</f>
        <v>0</v>
      </c>
      <c r="BE94" s="982"/>
      <c r="BF94" s="978"/>
      <c r="BG94" s="979"/>
      <c r="BH94" s="979"/>
      <c r="BI94" s="979"/>
      <c r="BJ94" s="980"/>
    </row>
    <row r="95" spans="2:62" ht="20.25" customHeight="1">
      <c r="B95" s="984">
        <f>B93+1</f>
        <v>40</v>
      </c>
      <c r="C95" s="986"/>
      <c r="D95" s="987"/>
      <c r="E95" s="382"/>
      <c r="F95" s="383"/>
      <c r="G95" s="382"/>
      <c r="H95" s="383"/>
      <c r="I95" s="990"/>
      <c r="J95" s="991"/>
      <c r="K95" s="994"/>
      <c r="L95" s="995"/>
      <c r="M95" s="995"/>
      <c r="N95" s="987"/>
      <c r="O95" s="998"/>
      <c r="P95" s="999"/>
      <c r="Q95" s="999"/>
      <c r="R95" s="999"/>
      <c r="S95" s="1000"/>
      <c r="T95" s="402" t="s">
        <v>662</v>
      </c>
      <c r="U95" s="403"/>
      <c r="V95" s="404"/>
      <c r="W95" s="395"/>
      <c r="X95" s="396"/>
      <c r="Y95" s="396"/>
      <c r="Z95" s="396"/>
      <c r="AA95" s="396"/>
      <c r="AB95" s="396"/>
      <c r="AC95" s="397"/>
      <c r="AD95" s="395"/>
      <c r="AE95" s="396"/>
      <c r="AF95" s="396"/>
      <c r="AG95" s="396"/>
      <c r="AH95" s="396"/>
      <c r="AI95" s="396"/>
      <c r="AJ95" s="397"/>
      <c r="AK95" s="395"/>
      <c r="AL95" s="396"/>
      <c r="AM95" s="396"/>
      <c r="AN95" s="396"/>
      <c r="AO95" s="396"/>
      <c r="AP95" s="396"/>
      <c r="AQ95" s="397"/>
      <c r="AR95" s="395"/>
      <c r="AS95" s="396"/>
      <c r="AT95" s="396"/>
      <c r="AU95" s="396"/>
      <c r="AV95" s="396"/>
      <c r="AW95" s="396"/>
      <c r="AX95" s="397"/>
      <c r="AY95" s="395"/>
      <c r="AZ95" s="396"/>
      <c r="BA95" s="398"/>
      <c r="BB95" s="1004"/>
      <c r="BC95" s="1005"/>
      <c r="BD95" s="966"/>
      <c r="BE95" s="967"/>
      <c r="BF95" s="968"/>
      <c r="BG95" s="969"/>
      <c r="BH95" s="969"/>
      <c r="BI95" s="969"/>
      <c r="BJ95" s="970"/>
    </row>
    <row r="96" spans="2:62" ht="20.25" customHeight="1">
      <c r="B96" s="1006"/>
      <c r="C96" s="1007"/>
      <c r="D96" s="1008"/>
      <c r="E96" s="405"/>
      <c r="F96" s="406">
        <f>C95</f>
        <v>0</v>
      </c>
      <c r="G96" s="405"/>
      <c r="H96" s="406">
        <f>I95</f>
        <v>0</v>
      </c>
      <c r="I96" s="1009"/>
      <c r="J96" s="1010"/>
      <c r="K96" s="1011"/>
      <c r="L96" s="1012"/>
      <c r="M96" s="1012"/>
      <c r="N96" s="1008"/>
      <c r="O96" s="998"/>
      <c r="P96" s="999"/>
      <c r="Q96" s="999"/>
      <c r="R96" s="999"/>
      <c r="S96" s="1000"/>
      <c r="T96" s="399" t="s">
        <v>663</v>
      </c>
      <c r="U96" s="400"/>
      <c r="V96" s="401"/>
      <c r="W96" s="387" t="str">
        <v/>
      </c>
      <c r="X96" s="388" t="str">
        <v/>
      </c>
      <c r="Y96" s="388" t="str">
        <v/>
      </c>
      <c r="Z96" s="388" t="str">
        <v/>
      </c>
      <c r="AA96" s="388" t="str">
        <v/>
      </c>
      <c r="AB96" s="388" t="str">
        <v/>
      </c>
      <c r="AC96" s="389" t="str">
        <v/>
      </c>
      <c r="AD96" s="387" t="str">
        <v/>
      </c>
      <c r="AE96" s="388" t="str">
        <v/>
      </c>
      <c r="AF96" s="388" t="str">
        <v/>
      </c>
      <c r="AG96" s="388" t="str">
        <v/>
      </c>
      <c r="AH96" s="388" t="str">
        <v/>
      </c>
      <c r="AI96" s="388" t="str">
        <v/>
      </c>
      <c r="AJ96" s="389" t="str">
        <v/>
      </c>
      <c r="AK96" s="387" t="str">
        <v/>
      </c>
      <c r="AL96" s="388" t="str">
        <v/>
      </c>
      <c r="AM96" s="388" t="str">
        <v/>
      </c>
      <c r="AN96" s="388" t="str">
        <v/>
      </c>
      <c r="AO96" s="388" t="str">
        <v/>
      </c>
      <c r="AP96" s="388" t="str">
        <v/>
      </c>
      <c r="AQ96" s="389" t="str">
        <v/>
      </c>
      <c r="AR96" s="387" t="str">
        <v/>
      </c>
      <c r="AS96" s="388" t="str">
        <v/>
      </c>
      <c r="AT96" s="388" t="str">
        <v/>
      </c>
      <c r="AU96" s="388" t="str">
        <v/>
      </c>
      <c r="AV96" s="388" t="str">
        <v/>
      </c>
      <c r="AW96" s="388" t="str">
        <v/>
      </c>
      <c r="AX96" s="389" t="str">
        <v/>
      </c>
      <c r="AY96" s="387" t="str">
        <v/>
      </c>
      <c r="AZ96" s="388" t="str">
        <v/>
      </c>
      <c r="BA96" s="388" t="str">
        <v/>
      </c>
      <c r="BB96" s="981">
        <f>IF($BE$3="４週",SUM(W96:AX96),IF($BE$3="暦月",SUM(W96:BA96),""))</f>
        <v>0</v>
      </c>
      <c r="BC96" s="982"/>
      <c r="BD96" s="983">
        <f>IF($BE$3="４週",BB96/4,IF($BE$3="暦月",(BB96/($BE$8/7)),""))</f>
        <v>0</v>
      </c>
      <c r="BE96" s="982"/>
      <c r="BF96" s="978"/>
      <c r="BG96" s="979"/>
      <c r="BH96" s="979"/>
      <c r="BI96" s="979"/>
      <c r="BJ96" s="980"/>
    </row>
    <row r="97" spans="2:62" ht="20.25" customHeight="1">
      <c r="B97" s="984">
        <f>B95+1</f>
        <v>41</v>
      </c>
      <c r="C97" s="986"/>
      <c r="D97" s="987"/>
      <c r="E97" s="382"/>
      <c r="F97" s="383"/>
      <c r="G97" s="382"/>
      <c r="H97" s="383"/>
      <c r="I97" s="990"/>
      <c r="J97" s="991"/>
      <c r="K97" s="994"/>
      <c r="L97" s="995"/>
      <c r="M97" s="995"/>
      <c r="N97" s="987"/>
      <c r="O97" s="998"/>
      <c r="P97" s="999"/>
      <c r="Q97" s="999"/>
      <c r="R97" s="999"/>
      <c r="S97" s="1000"/>
      <c r="T97" s="402" t="s">
        <v>662</v>
      </c>
      <c r="U97" s="403"/>
      <c r="V97" s="404"/>
      <c r="W97" s="395"/>
      <c r="X97" s="396"/>
      <c r="Y97" s="396"/>
      <c r="Z97" s="396"/>
      <c r="AA97" s="396"/>
      <c r="AB97" s="396"/>
      <c r="AC97" s="397"/>
      <c r="AD97" s="395"/>
      <c r="AE97" s="396"/>
      <c r="AF97" s="396"/>
      <c r="AG97" s="396"/>
      <c r="AH97" s="396"/>
      <c r="AI97" s="396"/>
      <c r="AJ97" s="397"/>
      <c r="AK97" s="395"/>
      <c r="AL97" s="396"/>
      <c r="AM97" s="396"/>
      <c r="AN97" s="396"/>
      <c r="AO97" s="396"/>
      <c r="AP97" s="396"/>
      <c r="AQ97" s="397"/>
      <c r="AR97" s="395"/>
      <c r="AS97" s="396"/>
      <c r="AT97" s="396"/>
      <c r="AU97" s="396"/>
      <c r="AV97" s="396"/>
      <c r="AW97" s="396"/>
      <c r="AX97" s="397"/>
      <c r="AY97" s="395"/>
      <c r="AZ97" s="396"/>
      <c r="BA97" s="398"/>
      <c r="BB97" s="1004"/>
      <c r="BC97" s="1005"/>
      <c r="BD97" s="966"/>
      <c r="BE97" s="967"/>
      <c r="BF97" s="968"/>
      <c r="BG97" s="969"/>
      <c r="BH97" s="969"/>
      <c r="BI97" s="969"/>
      <c r="BJ97" s="970"/>
    </row>
    <row r="98" spans="2:62" ht="20.25" customHeight="1">
      <c r="B98" s="1006"/>
      <c r="C98" s="1007"/>
      <c r="D98" s="1008"/>
      <c r="E98" s="405"/>
      <c r="F98" s="406">
        <f>C97</f>
        <v>0</v>
      </c>
      <c r="G98" s="405"/>
      <c r="H98" s="406">
        <f>I97</f>
        <v>0</v>
      </c>
      <c r="I98" s="1009"/>
      <c r="J98" s="1010"/>
      <c r="K98" s="1011"/>
      <c r="L98" s="1012"/>
      <c r="M98" s="1012"/>
      <c r="N98" s="1008"/>
      <c r="O98" s="998"/>
      <c r="P98" s="999"/>
      <c r="Q98" s="999"/>
      <c r="R98" s="999"/>
      <c r="S98" s="1000"/>
      <c r="T98" s="399" t="s">
        <v>663</v>
      </c>
      <c r="U98" s="400"/>
      <c r="V98" s="401"/>
      <c r="W98" s="387" t="str">
        <v/>
      </c>
      <c r="X98" s="388" t="str">
        <v/>
      </c>
      <c r="Y98" s="388" t="str">
        <v/>
      </c>
      <c r="Z98" s="388" t="str">
        <v/>
      </c>
      <c r="AA98" s="388" t="str">
        <v/>
      </c>
      <c r="AB98" s="388" t="str">
        <v/>
      </c>
      <c r="AC98" s="389" t="str">
        <v/>
      </c>
      <c r="AD98" s="387" t="str">
        <v/>
      </c>
      <c r="AE98" s="388" t="str">
        <v/>
      </c>
      <c r="AF98" s="388" t="str">
        <v/>
      </c>
      <c r="AG98" s="388" t="str">
        <v/>
      </c>
      <c r="AH98" s="388" t="str">
        <v/>
      </c>
      <c r="AI98" s="388" t="str">
        <v/>
      </c>
      <c r="AJ98" s="389" t="str">
        <v/>
      </c>
      <c r="AK98" s="387" t="str">
        <v/>
      </c>
      <c r="AL98" s="388" t="str">
        <v/>
      </c>
      <c r="AM98" s="388" t="str">
        <v/>
      </c>
      <c r="AN98" s="388" t="str">
        <v/>
      </c>
      <c r="AO98" s="388" t="str">
        <v/>
      </c>
      <c r="AP98" s="388" t="str">
        <v/>
      </c>
      <c r="AQ98" s="389" t="str">
        <v/>
      </c>
      <c r="AR98" s="387" t="str">
        <v/>
      </c>
      <c r="AS98" s="388" t="str">
        <v/>
      </c>
      <c r="AT98" s="388" t="str">
        <v/>
      </c>
      <c r="AU98" s="388" t="str">
        <v/>
      </c>
      <c r="AV98" s="388" t="str">
        <v/>
      </c>
      <c r="AW98" s="388" t="str">
        <v/>
      </c>
      <c r="AX98" s="389" t="str">
        <v/>
      </c>
      <c r="AY98" s="387" t="str">
        <v/>
      </c>
      <c r="AZ98" s="388" t="str">
        <v/>
      </c>
      <c r="BA98" s="388" t="str">
        <v/>
      </c>
      <c r="BB98" s="981">
        <f>IF($BE$3="４週",SUM(W98:AX98),IF($BE$3="暦月",SUM(W98:BA98),""))</f>
        <v>0</v>
      </c>
      <c r="BC98" s="982"/>
      <c r="BD98" s="983">
        <f>IF($BE$3="４週",BB98/4,IF($BE$3="暦月",(BB98/($BE$8/7)),""))</f>
        <v>0</v>
      </c>
      <c r="BE98" s="982"/>
      <c r="BF98" s="978"/>
      <c r="BG98" s="979"/>
      <c r="BH98" s="979"/>
      <c r="BI98" s="979"/>
      <c r="BJ98" s="980"/>
    </row>
    <row r="99" spans="2:62" ht="20.25" customHeight="1">
      <c r="B99" s="984">
        <f>B97+1</f>
        <v>42</v>
      </c>
      <c r="C99" s="986"/>
      <c r="D99" s="987"/>
      <c r="E99" s="382"/>
      <c r="F99" s="383"/>
      <c r="G99" s="382"/>
      <c r="H99" s="383"/>
      <c r="I99" s="990"/>
      <c r="J99" s="991"/>
      <c r="K99" s="994"/>
      <c r="L99" s="995"/>
      <c r="M99" s="995"/>
      <c r="N99" s="987"/>
      <c r="O99" s="998"/>
      <c r="P99" s="999"/>
      <c r="Q99" s="999"/>
      <c r="R99" s="999"/>
      <c r="S99" s="1000"/>
      <c r="T99" s="402" t="s">
        <v>662</v>
      </c>
      <c r="U99" s="403"/>
      <c r="V99" s="404"/>
      <c r="W99" s="395"/>
      <c r="X99" s="396"/>
      <c r="Y99" s="396"/>
      <c r="Z99" s="396"/>
      <c r="AA99" s="396"/>
      <c r="AB99" s="396"/>
      <c r="AC99" s="397"/>
      <c r="AD99" s="395"/>
      <c r="AE99" s="396"/>
      <c r="AF99" s="396"/>
      <c r="AG99" s="396"/>
      <c r="AH99" s="396"/>
      <c r="AI99" s="396"/>
      <c r="AJ99" s="397"/>
      <c r="AK99" s="395"/>
      <c r="AL99" s="396"/>
      <c r="AM99" s="396"/>
      <c r="AN99" s="396"/>
      <c r="AO99" s="396"/>
      <c r="AP99" s="396"/>
      <c r="AQ99" s="397"/>
      <c r="AR99" s="395"/>
      <c r="AS99" s="396"/>
      <c r="AT99" s="396"/>
      <c r="AU99" s="396"/>
      <c r="AV99" s="396"/>
      <c r="AW99" s="396"/>
      <c r="AX99" s="397"/>
      <c r="AY99" s="395"/>
      <c r="AZ99" s="396"/>
      <c r="BA99" s="398"/>
      <c r="BB99" s="1004"/>
      <c r="BC99" s="1005"/>
      <c r="BD99" s="966"/>
      <c r="BE99" s="967"/>
      <c r="BF99" s="968"/>
      <c r="BG99" s="969"/>
      <c r="BH99" s="969"/>
      <c r="BI99" s="969"/>
      <c r="BJ99" s="970"/>
    </row>
    <row r="100" spans="2:62" ht="20.25" customHeight="1">
      <c r="B100" s="1006"/>
      <c r="C100" s="1007"/>
      <c r="D100" s="1008"/>
      <c r="E100" s="405"/>
      <c r="F100" s="406">
        <f>C99</f>
        <v>0</v>
      </c>
      <c r="G100" s="405"/>
      <c r="H100" s="406">
        <f>I99</f>
        <v>0</v>
      </c>
      <c r="I100" s="1009"/>
      <c r="J100" s="1010"/>
      <c r="K100" s="1011"/>
      <c r="L100" s="1012"/>
      <c r="M100" s="1012"/>
      <c r="N100" s="1008"/>
      <c r="O100" s="998"/>
      <c r="P100" s="999"/>
      <c r="Q100" s="999"/>
      <c r="R100" s="999"/>
      <c r="S100" s="1000"/>
      <c r="T100" s="399" t="s">
        <v>663</v>
      </c>
      <c r="U100" s="400"/>
      <c r="V100" s="401"/>
      <c r="W100" s="387" t="str">
        <v/>
      </c>
      <c r="X100" s="388" t="str">
        <v/>
      </c>
      <c r="Y100" s="388" t="str">
        <v/>
      </c>
      <c r="Z100" s="388" t="str">
        <v/>
      </c>
      <c r="AA100" s="388" t="str">
        <v/>
      </c>
      <c r="AB100" s="388" t="str">
        <v/>
      </c>
      <c r="AC100" s="389" t="str">
        <v/>
      </c>
      <c r="AD100" s="387" t="str">
        <v/>
      </c>
      <c r="AE100" s="388" t="str">
        <v/>
      </c>
      <c r="AF100" s="388" t="str">
        <v/>
      </c>
      <c r="AG100" s="388" t="str">
        <v/>
      </c>
      <c r="AH100" s="388" t="str">
        <v/>
      </c>
      <c r="AI100" s="388" t="str">
        <v/>
      </c>
      <c r="AJ100" s="389" t="str">
        <v/>
      </c>
      <c r="AK100" s="387" t="str">
        <v/>
      </c>
      <c r="AL100" s="388" t="str">
        <v/>
      </c>
      <c r="AM100" s="388" t="str">
        <v/>
      </c>
      <c r="AN100" s="388" t="str">
        <v/>
      </c>
      <c r="AO100" s="388" t="str">
        <v/>
      </c>
      <c r="AP100" s="388" t="str">
        <v/>
      </c>
      <c r="AQ100" s="389" t="str">
        <v/>
      </c>
      <c r="AR100" s="387" t="str">
        <v/>
      </c>
      <c r="AS100" s="388" t="str">
        <v/>
      </c>
      <c r="AT100" s="388" t="str">
        <v/>
      </c>
      <c r="AU100" s="388" t="str">
        <v/>
      </c>
      <c r="AV100" s="388" t="str">
        <v/>
      </c>
      <c r="AW100" s="388" t="str">
        <v/>
      </c>
      <c r="AX100" s="389" t="str">
        <v/>
      </c>
      <c r="AY100" s="387" t="str">
        <v/>
      </c>
      <c r="AZ100" s="388" t="str">
        <v/>
      </c>
      <c r="BA100" s="388" t="str">
        <v/>
      </c>
      <c r="BB100" s="981">
        <f>IF($BE$3="４週",SUM(W100:AX100),IF($BE$3="暦月",SUM(W100:BA100),""))</f>
        <v>0</v>
      </c>
      <c r="BC100" s="982"/>
      <c r="BD100" s="983">
        <f>IF($BE$3="４週",BB100/4,IF($BE$3="暦月",(BB100/($BE$8/7)),""))</f>
        <v>0</v>
      </c>
      <c r="BE100" s="982"/>
      <c r="BF100" s="978"/>
      <c r="BG100" s="979"/>
      <c r="BH100" s="979"/>
      <c r="BI100" s="979"/>
      <c r="BJ100" s="980"/>
    </row>
    <row r="101" spans="2:62" ht="20.25" customHeight="1">
      <c r="B101" s="984">
        <f>B99+1</f>
        <v>43</v>
      </c>
      <c r="C101" s="986"/>
      <c r="D101" s="987"/>
      <c r="E101" s="382"/>
      <c r="F101" s="383"/>
      <c r="G101" s="382"/>
      <c r="H101" s="383"/>
      <c r="I101" s="990"/>
      <c r="J101" s="991"/>
      <c r="K101" s="994"/>
      <c r="L101" s="995"/>
      <c r="M101" s="995"/>
      <c r="N101" s="987"/>
      <c r="O101" s="998"/>
      <c r="P101" s="999"/>
      <c r="Q101" s="999"/>
      <c r="R101" s="999"/>
      <c r="S101" s="1000"/>
      <c r="T101" s="402" t="s">
        <v>662</v>
      </c>
      <c r="U101" s="403"/>
      <c r="V101" s="404"/>
      <c r="W101" s="395"/>
      <c r="X101" s="396"/>
      <c r="Y101" s="396"/>
      <c r="Z101" s="396"/>
      <c r="AA101" s="396"/>
      <c r="AB101" s="396"/>
      <c r="AC101" s="397"/>
      <c r="AD101" s="395"/>
      <c r="AE101" s="396"/>
      <c r="AF101" s="396"/>
      <c r="AG101" s="396"/>
      <c r="AH101" s="396"/>
      <c r="AI101" s="396"/>
      <c r="AJ101" s="397"/>
      <c r="AK101" s="395"/>
      <c r="AL101" s="396"/>
      <c r="AM101" s="396"/>
      <c r="AN101" s="396"/>
      <c r="AO101" s="396"/>
      <c r="AP101" s="396"/>
      <c r="AQ101" s="397"/>
      <c r="AR101" s="395"/>
      <c r="AS101" s="396"/>
      <c r="AT101" s="396"/>
      <c r="AU101" s="396"/>
      <c r="AV101" s="396"/>
      <c r="AW101" s="396"/>
      <c r="AX101" s="397"/>
      <c r="AY101" s="395"/>
      <c r="AZ101" s="396"/>
      <c r="BA101" s="398"/>
      <c r="BB101" s="1004"/>
      <c r="BC101" s="1005"/>
      <c r="BD101" s="966"/>
      <c r="BE101" s="967"/>
      <c r="BF101" s="968"/>
      <c r="BG101" s="969"/>
      <c r="BH101" s="969"/>
      <c r="BI101" s="969"/>
      <c r="BJ101" s="970"/>
    </row>
    <row r="102" spans="2:62" ht="20.25" customHeight="1">
      <c r="B102" s="1006"/>
      <c r="C102" s="1007"/>
      <c r="D102" s="1008"/>
      <c r="E102" s="405"/>
      <c r="F102" s="406">
        <f>C101</f>
        <v>0</v>
      </c>
      <c r="G102" s="405"/>
      <c r="H102" s="406">
        <f>I101</f>
        <v>0</v>
      </c>
      <c r="I102" s="1009"/>
      <c r="J102" s="1010"/>
      <c r="K102" s="1011"/>
      <c r="L102" s="1012"/>
      <c r="M102" s="1012"/>
      <c r="N102" s="1008"/>
      <c r="O102" s="998"/>
      <c r="P102" s="999"/>
      <c r="Q102" s="999"/>
      <c r="R102" s="999"/>
      <c r="S102" s="1000"/>
      <c r="T102" s="399" t="s">
        <v>663</v>
      </c>
      <c r="U102" s="400"/>
      <c r="V102" s="401"/>
      <c r="W102" s="387" t="str">
        <v/>
      </c>
      <c r="X102" s="388" t="str">
        <v/>
      </c>
      <c r="Y102" s="388" t="str">
        <v/>
      </c>
      <c r="Z102" s="388" t="str">
        <v/>
      </c>
      <c r="AA102" s="388" t="str">
        <v/>
      </c>
      <c r="AB102" s="388" t="str">
        <v/>
      </c>
      <c r="AC102" s="389" t="str">
        <v/>
      </c>
      <c r="AD102" s="387" t="str">
        <v/>
      </c>
      <c r="AE102" s="388" t="str">
        <v/>
      </c>
      <c r="AF102" s="388" t="str">
        <v/>
      </c>
      <c r="AG102" s="388" t="str">
        <v/>
      </c>
      <c r="AH102" s="388" t="str">
        <v/>
      </c>
      <c r="AI102" s="388" t="str">
        <v/>
      </c>
      <c r="AJ102" s="389" t="str">
        <v/>
      </c>
      <c r="AK102" s="387" t="str">
        <v/>
      </c>
      <c r="AL102" s="388" t="str">
        <v/>
      </c>
      <c r="AM102" s="388" t="str">
        <v/>
      </c>
      <c r="AN102" s="388" t="str">
        <v/>
      </c>
      <c r="AO102" s="388" t="str">
        <v/>
      </c>
      <c r="AP102" s="388" t="str">
        <v/>
      </c>
      <c r="AQ102" s="389" t="str">
        <v/>
      </c>
      <c r="AR102" s="387" t="str">
        <v/>
      </c>
      <c r="AS102" s="388" t="str">
        <v/>
      </c>
      <c r="AT102" s="388" t="str">
        <v/>
      </c>
      <c r="AU102" s="388" t="str">
        <v/>
      </c>
      <c r="AV102" s="388" t="str">
        <v/>
      </c>
      <c r="AW102" s="388" t="str">
        <v/>
      </c>
      <c r="AX102" s="389" t="str">
        <v/>
      </c>
      <c r="AY102" s="387" t="str">
        <v/>
      </c>
      <c r="AZ102" s="388" t="str">
        <v/>
      </c>
      <c r="BA102" s="388" t="str">
        <v/>
      </c>
      <c r="BB102" s="981">
        <f>IF($BE$3="４週",SUM(W102:AX102),IF($BE$3="暦月",SUM(W102:BA102),""))</f>
        <v>0</v>
      </c>
      <c r="BC102" s="982"/>
      <c r="BD102" s="983">
        <f>IF($BE$3="４週",BB102/4,IF($BE$3="暦月",(BB102/($BE$8/7)),""))</f>
        <v>0</v>
      </c>
      <c r="BE102" s="982"/>
      <c r="BF102" s="978"/>
      <c r="BG102" s="979"/>
      <c r="BH102" s="979"/>
      <c r="BI102" s="979"/>
      <c r="BJ102" s="980"/>
    </row>
    <row r="103" spans="2:62" ht="20.25" customHeight="1">
      <c r="B103" s="984">
        <f>B101+1</f>
        <v>44</v>
      </c>
      <c r="C103" s="986"/>
      <c r="D103" s="987"/>
      <c r="E103" s="382"/>
      <c r="F103" s="383"/>
      <c r="G103" s="382"/>
      <c r="H103" s="383"/>
      <c r="I103" s="990"/>
      <c r="J103" s="991"/>
      <c r="K103" s="994"/>
      <c r="L103" s="995"/>
      <c r="M103" s="995"/>
      <c r="N103" s="987"/>
      <c r="O103" s="998"/>
      <c r="P103" s="999"/>
      <c r="Q103" s="999"/>
      <c r="R103" s="999"/>
      <c r="S103" s="1000"/>
      <c r="T103" s="402" t="s">
        <v>662</v>
      </c>
      <c r="U103" s="403"/>
      <c r="V103" s="404"/>
      <c r="W103" s="395"/>
      <c r="X103" s="396"/>
      <c r="Y103" s="396"/>
      <c r="Z103" s="396"/>
      <c r="AA103" s="396"/>
      <c r="AB103" s="396"/>
      <c r="AC103" s="397"/>
      <c r="AD103" s="395"/>
      <c r="AE103" s="396"/>
      <c r="AF103" s="396"/>
      <c r="AG103" s="396"/>
      <c r="AH103" s="396"/>
      <c r="AI103" s="396"/>
      <c r="AJ103" s="397"/>
      <c r="AK103" s="395"/>
      <c r="AL103" s="396"/>
      <c r="AM103" s="396"/>
      <c r="AN103" s="396"/>
      <c r="AO103" s="396"/>
      <c r="AP103" s="396"/>
      <c r="AQ103" s="397"/>
      <c r="AR103" s="395"/>
      <c r="AS103" s="396"/>
      <c r="AT103" s="396"/>
      <c r="AU103" s="396"/>
      <c r="AV103" s="396"/>
      <c r="AW103" s="396"/>
      <c r="AX103" s="397"/>
      <c r="AY103" s="395"/>
      <c r="AZ103" s="396"/>
      <c r="BA103" s="398"/>
      <c r="BB103" s="1004"/>
      <c r="BC103" s="1005"/>
      <c r="BD103" s="966"/>
      <c r="BE103" s="967"/>
      <c r="BF103" s="968"/>
      <c r="BG103" s="969"/>
      <c r="BH103" s="969"/>
      <c r="BI103" s="969"/>
      <c r="BJ103" s="970"/>
    </row>
    <row r="104" spans="2:62" ht="20.25" customHeight="1">
      <c r="B104" s="1006"/>
      <c r="C104" s="1007"/>
      <c r="D104" s="1008"/>
      <c r="E104" s="405"/>
      <c r="F104" s="406">
        <f>C103</f>
        <v>0</v>
      </c>
      <c r="G104" s="405"/>
      <c r="H104" s="406">
        <f>I103</f>
        <v>0</v>
      </c>
      <c r="I104" s="1009"/>
      <c r="J104" s="1010"/>
      <c r="K104" s="1011"/>
      <c r="L104" s="1012"/>
      <c r="M104" s="1012"/>
      <c r="N104" s="1008"/>
      <c r="O104" s="998"/>
      <c r="P104" s="999"/>
      <c r="Q104" s="999"/>
      <c r="R104" s="999"/>
      <c r="S104" s="1000"/>
      <c r="T104" s="399" t="s">
        <v>663</v>
      </c>
      <c r="U104" s="400"/>
      <c r="V104" s="401"/>
      <c r="W104" s="387" t="str">
        <v/>
      </c>
      <c r="X104" s="388" t="str">
        <v/>
      </c>
      <c r="Y104" s="388" t="str">
        <v/>
      </c>
      <c r="Z104" s="388" t="str">
        <v/>
      </c>
      <c r="AA104" s="388" t="str">
        <v/>
      </c>
      <c r="AB104" s="388" t="str">
        <v/>
      </c>
      <c r="AC104" s="389" t="str">
        <v/>
      </c>
      <c r="AD104" s="387" t="str">
        <v/>
      </c>
      <c r="AE104" s="388" t="str">
        <v/>
      </c>
      <c r="AF104" s="388" t="str">
        <v/>
      </c>
      <c r="AG104" s="388" t="str">
        <v/>
      </c>
      <c r="AH104" s="388" t="str">
        <v/>
      </c>
      <c r="AI104" s="388" t="str">
        <v/>
      </c>
      <c r="AJ104" s="389" t="str">
        <v/>
      </c>
      <c r="AK104" s="387" t="str">
        <v/>
      </c>
      <c r="AL104" s="388" t="str">
        <v/>
      </c>
      <c r="AM104" s="388" t="str">
        <v/>
      </c>
      <c r="AN104" s="388" t="str">
        <v/>
      </c>
      <c r="AO104" s="388" t="str">
        <v/>
      </c>
      <c r="AP104" s="388" t="str">
        <v/>
      </c>
      <c r="AQ104" s="389" t="str">
        <v/>
      </c>
      <c r="AR104" s="387" t="str">
        <v/>
      </c>
      <c r="AS104" s="388" t="str">
        <v/>
      </c>
      <c r="AT104" s="388" t="str">
        <v/>
      </c>
      <c r="AU104" s="388" t="str">
        <v/>
      </c>
      <c r="AV104" s="388" t="str">
        <v/>
      </c>
      <c r="AW104" s="388" t="str">
        <v/>
      </c>
      <c r="AX104" s="389" t="str">
        <v/>
      </c>
      <c r="AY104" s="387" t="str">
        <v/>
      </c>
      <c r="AZ104" s="388" t="str">
        <v/>
      </c>
      <c r="BA104" s="388" t="str">
        <v/>
      </c>
      <c r="BB104" s="981">
        <f>IF($BE$3="４週",SUM(W104:AX104),IF($BE$3="暦月",SUM(W104:BA104),""))</f>
        <v>0</v>
      </c>
      <c r="BC104" s="982"/>
      <c r="BD104" s="983">
        <f>IF($BE$3="４週",BB104/4,IF($BE$3="暦月",(BB104/($BE$8/7)),""))</f>
        <v>0</v>
      </c>
      <c r="BE104" s="982"/>
      <c r="BF104" s="978"/>
      <c r="BG104" s="979"/>
      <c r="BH104" s="979"/>
      <c r="BI104" s="979"/>
      <c r="BJ104" s="980"/>
    </row>
    <row r="105" spans="2:62" ht="20.25" customHeight="1">
      <c r="B105" s="984">
        <f>B103+1</f>
        <v>45</v>
      </c>
      <c r="C105" s="986"/>
      <c r="D105" s="987"/>
      <c r="E105" s="382"/>
      <c r="F105" s="383"/>
      <c r="G105" s="382"/>
      <c r="H105" s="383"/>
      <c r="I105" s="990"/>
      <c r="J105" s="991"/>
      <c r="K105" s="994"/>
      <c r="L105" s="995"/>
      <c r="M105" s="995"/>
      <c r="N105" s="987"/>
      <c r="O105" s="998"/>
      <c r="P105" s="999"/>
      <c r="Q105" s="999"/>
      <c r="R105" s="999"/>
      <c r="S105" s="1000"/>
      <c r="T105" s="402" t="s">
        <v>662</v>
      </c>
      <c r="U105" s="403"/>
      <c r="V105" s="404"/>
      <c r="W105" s="395"/>
      <c r="X105" s="396"/>
      <c r="Y105" s="396"/>
      <c r="Z105" s="396"/>
      <c r="AA105" s="396"/>
      <c r="AB105" s="396"/>
      <c r="AC105" s="397"/>
      <c r="AD105" s="395"/>
      <c r="AE105" s="396"/>
      <c r="AF105" s="396"/>
      <c r="AG105" s="396"/>
      <c r="AH105" s="396"/>
      <c r="AI105" s="396"/>
      <c r="AJ105" s="397"/>
      <c r="AK105" s="395"/>
      <c r="AL105" s="396"/>
      <c r="AM105" s="396"/>
      <c r="AN105" s="396"/>
      <c r="AO105" s="396"/>
      <c r="AP105" s="396"/>
      <c r="AQ105" s="397"/>
      <c r="AR105" s="395"/>
      <c r="AS105" s="396"/>
      <c r="AT105" s="396"/>
      <c r="AU105" s="396"/>
      <c r="AV105" s="396"/>
      <c r="AW105" s="396"/>
      <c r="AX105" s="397"/>
      <c r="AY105" s="395"/>
      <c r="AZ105" s="396"/>
      <c r="BA105" s="398"/>
      <c r="BB105" s="1004"/>
      <c r="BC105" s="1005"/>
      <c r="BD105" s="966"/>
      <c r="BE105" s="967"/>
      <c r="BF105" s="968"/>
      <c r="BG105" s="969"/>
      <c r="BH105" s="969"/>
      <c r="BI105" s="969"/>
      <c r="BJ105" s="970"/>
    </row>
    <row r="106" spans="2:62" ht="20.25" customHeight="1">
      <c r="B106" s="1006"/>
      <c r="C106" s="1007"/>
      <c r="D106" s="1008"/>
      <c r="E106" s="405"/>
      <c r="F106" s="406">
        <f>C105</f>
        <v>0</v>
      </c>
      <c r="G106" s="405"/>
      <c r="H106" s="406">
        <f>I105</f>
        <v>0</v>
      </c>
      <c r="I106" s="1009"/>
      <c r="J106" s="1010"/>
      <c r="K106" s="1011"/>
      <c r="L106" s="1012"/>
      <c r="M106" s="1012"/>
      <c r="N106" s="1008"/>
      <c r="O106" s="998"/>
      <c r="P106" s="999"/>
      <c r="Q106" s="999"/>
      <c r="R106" s="999"/>
      <c r="S106" s="1000"/>
      <c r="T106" s="399" t="s">
        <v>663</v>
      </c>
      <c r="U106" s="400"/>
      <c r="V106" s="401"/>
      <c r="W106" s="387" t="str">
        <v/>
      </c>
      <c r="X106" s="388" t="str">
        <v/>
      </c>
      <c r="Y106" s="388" t="str">
        <v/>
      </c>
      <c r="Z106" s="388" t="str">
        <v/>
      </c>
      <c r="AA106" s="388" t="str">
        <v/>
      </c>
      <c r="AB106" s="388" t="str">
        <v/>
      </c>
      <c r="AC106" s="389" t="str">
        <v/>
      </c>
      <c r="AD106" s="387" t="str">
        <v/>
      </c>
      <c r="AE106" s="388" t="str">
        <v/>
      </c>
      <c r="AF106" s="388" t="str">
        <v/>
      </c>
      <c r="AG106" s="388" t="str">
        <v/>
      </c>
      <c r="AH106" s="388" t="str">
        <v/>
      </c>
      <c r="AI106" s="388" t="str">
        <v/>
      </c>
      <c r="AJ106" s="389" t="str">
        <v/>
      </c>
      <c r="AK106" s="387" t="str">
        <v/>
      </c>
      <c r="AL106" s="388" t="str">
        <v/>
      </c>
      <c r="AM106" s="388" t="str">
        <v/>
      </c>
      <c r="AN106" s="388" t="str">
        <v/>
      </c>
      <c r="AO106" s="388" t="str">
        <v/>
      </c>
      <c r="AP106" s="388" t="str">
        <v/>
      </c>
      <c r="AQ106" s="389" t="str">
        <v/>
      </c>
      <c r="AR106" s="387" t="str">
        <v/>
      </c>
      <c r="AS106" s="388" t="str">
        <v/>
      </c>
      <c r="AT106" s="388" t="str">
        <v/>
      </c>
      <c r="AU106" s="388" t="str">
        <v/>
      </c>
      <c r="AV106" s="388" t="str">
        <v/>
      </c>
      <c r="AW106" s="388" t="str">
        <v/>
      </c>
      <c r="AX106" s="389" t="str">
        <v/>
      </c>
      <c r="AY106" s="387" t="str">
        <v/>
      </c>
      <c r="AZ106" s="388" t="str">
        <v/>
      </c>
      <c r="BA106" s="388" t="str">
        <v/>
      </c>
      <c r="BB106" s="981">
        <f>IF($BE$3="４週",SUM(W106:AX106),IF($BE$3="暦月",SUM(W106:BA106),""))</f>
        <v>0</v>
      </c>
      <c r="BC106" s="982"/>
      <c r="BD106" s="983">
        <f>IF($BE$3="４週",BB106/4,IF($BE$3="暦月",(BB106/($BE$8/7)),""))</f>
        <v>0</v>
      </c>
      <c r="BE106" s="982"/>
      <c r="BF106" s="978"/>
      <c r="BG106" s="979"/>
      <c r="BH106" s="979"/>
      <c r="BI106" s="979"/>
      <c r="BJ106" s="980"/>
    </row>
    <row r="107" spans="2:62" ht="20.25" customHeight="1">
      <c r="B107" s="984">
        <f>B105+1</f>
        <v>46</v>
      </c>
      <c r="C107" s="986"/>
      <c r="D107" s="987"/>
      <c r="E107" s="382"/>
      <c r="F107" s="383"/>
      <c r="G107" s="382"/>
      <c r="H107" s="383"/>
      <c r="I107" s="990"/>
      <c r="J107" s="991"/>
      <c r="K107" s="994"/>
      <c r="L107" s="995"/>
      <c r="M107" s="995"/>
      <c r="N107" s="987"/>
      <c r="O107" s="998"/>
      <c r="P107" s="999"/>
      <c r="Q107" s="999"/>
      <c r="R107" s="999"/>
      <c r="S107" s="1000"/>
      <c r="T107" s="402" t="s">
        <v>662</v>
      </c>
      <c r="U107" s="403"/>
      <c r="V107" s="404"/>
      <c r="W107" s="395"/>
      <c r="X107" s="396"/>
      <c r="Y107" s="396"/>
      <c r="Z107" s="396"/>
      <c r="AA107" s="396"/>
      <c r="AB107" s="396"/>
      <c r="AC107" s="397"/>
      <c r="AD107" s="395"/>
      <c r="AE107" s="396"/>
      <c r="AF107" s="396"/>
      <c r="AG107" s="396"/>
      <c r="AH107" s="396"/>
      <c r="AI107" s="396"/>
      <c r="AJ107" s="397"/>
      <c r="AK107" s="395"/>
      <c r="AL107" s="396"/>
      <c r="AM107" s="396"/>
      <c r="AN107" s="396"/>
      <c r="AO107" s="396"/>
      <c r="AP107" s="396"/>
      <c r="AQ107" s="397"/>
      <c r="AR107" s="395"/>
      <c r="AS107" s="396"/>
      <c r="AT107" s="396"/>
      <c r="AU107" s="396"/>
      <c r="AV107" s="396"/>
      <c r="AW107" s="396"/>
      <c r="AX107" s="397"/>
      <c r="AY107" s="395"/>
      <c r="AZ107" s="396"/>
      <c r="BA107" s="398"/>
      <c r="BB107" s="1004"/>
      <c r="BC107" s="1005"/>
      <c r="BD107" s="966"/>
      <c r="BE107" s="967"/>
      <c r="BF107" s="968"/>
      <c r="BG107" s="969"/>
      <c r="BH107" s="969"/>
      <c r="BI107" s="969"/>
      <c r="BJ107" s="970"/>
    </row>
    <row r="108" spans="2:62" ht="20.25" customHeight="1">
      <c r="B108" s="1006"/>
      <c r="C108" s="1007"/>
      <c r="D108" s="1008"/>
      <c r="E108" s="405"/>
      <c r="F108" s="406">
        <f>C107</f>
        <v>0</v>
      </c>
      <c r="G108" s="405"/>
      <c r="H108" s="406">
        <f>I107</f>
        <v>0</v>
      </c>
      <c r="I108" s="1009"/>
      <c r="J108" s="1010"/>
      <c r="K108" s="1011"/>
      <c r="L108" s="1012"/>
      <c r="M108" s="1012"/>
      <c r="N108" s="1008"/>
      <c r="O108" s="998"/>
      <c r="P108" s="999"/>
      <c r="Q108" s="999"/>
      <c r="R108" s="999"/>
      <c r="S108" s="1000"/>
      <c r="T108" s="399" t="s">
        <v>663</v>
      </c>
      <c r="U108" s="400"/>
      <c r="V108" s="401"/>
      <c r="W108" s="387" t="str">
        <v/>
      </c>
      <c r="X108" s="388" t="str">
        <v/>
      </c>
      <c r="Y108" s="388" t="str">
        <v/>
      </c>
      <c r="Z108" s="388" t="str">
        <v/>
      </c>
      <c r="AA108" s="388" t="str">
        <v/>
      </c>
      <c r="AB108" s="388" t="str">
        <v/>
      </c>
      <c r="AC108" s="389" t="str">
        <v/>
      </c>
      <c r="AD108" s="387" t="str">
        <v/>
      </c>
      <c r="AE108" s="388" t="str">
        <v/>
      </c>
      <c r="AF108" s="388" t="str">
        <v/>
      </c>
      <c r="AG108" s="388" t="str">
        <v/>
      </c>
      <c r="AH108" s="388" t="str">
        <v/>
      </c>
      <c r="AI108" s="388" t="str">
        <v/>
      </c>
      <c r="AJ108" s="389" t="str">
        <v/>
      </c>
      <c r="AK108" s="387" t="str">
        <v/>
      </c>
      <c r="AL108" s="388" t="str">
        <v/>
      </c>
      <c r="AM108" s="388" t="str">
        <v/>
      </c>
      <c r="AN108" s="388" t="str">
        <v/>
      </c>
      <c r="AO108" s="388" t="str">
        <v/>
      </c>
      <c r="AP108" s="388" t="str">
        <v/>
      </c>
      <c r="AQ108" s="389" t="str">
        <v/>
      </c>
      <c r="AR108" s="387" t="str">
        <v/>
      </c>
      <c r="AS108" s="388" t="str">
        <v/>
      </c>
      <c r="AT108" s="388" t="str">
        <v/>
      </c>
      <c r="AU108" s="388" t="str">
        <v/>
      </c>
      <c r="AV108" s="388" t="str">
        <v/>
      </c>
      <c r="AW108" s="388" t="str">
        <v/>
      </c>
      <c r="AX108" s="389" t="str">
        <v/>
      </c>
      <c r="AY108" s="387" t="str">
        <v/>
      </c>
      <c r="AZ108" s="388" t="str">
        <v/>
      </c>
      <c r="BA108" s="388" t="str">
        <v/>
      </c>
      <c r="BB108" s="981">
        <f>IF($BE$3="４週",SUM(W108:AX108),IF($BE$3="暦月",SUM(W108:BA108),""))</f>
        <v>0</v>
      </c>
      <c r="BC108" s="982"/>
      <c r="BD108" s="983">
        <f>IF($BE$3="４週",BB108/4,IF($BE$3="暦月",(BB108/($BE$8/7)),""))</f>
        <v>0</v>
      </c>
      <c r="BE108" s="982"/>
      <c r="BF108" s="978"/>
      <c r="BG108" s="979"/>
      <c r="BH108" s="979"/>
      <c r="BI108" s="979"/>
      <c r="BJ108" s="980"/>
    </row>
    <row r="109" spans="2:62" ht="20.25" customHeight="1">
      <c r="B109" s="984">
        <f>B107+1</f>
        <v>47</v>
      </c>
      <c r="C109" s="986"/>
      <c r="D109" s="987"/>
      <c r="E109" s="382"/>
      <c r="F109" s="383"/>
      <c r="G109" s="382"/>
      <c r="H109" s="383"/>
      <c r="I109" s="990"/>
      <c r="J109" s="991"/>
      <c r="K109" s="994"/>
      <c r="L109" s="995"/>
      <c r="M109" s="995"/>
      <c r="N109" s="987"/>
      <c r="O109" s="998"/>
      <c r="P109" s="999"/>
      <c r="Q109" s="999"/>
      <c r="R109" s="999"/>
      <c r="S109" s="1000"/>
      <c r="T109" s="402" t="s">
        <v>662</v>
      </c>
      <c r="U109" s="403"/>
      <c r="V109" s="404"/>
      <c r="W109" s="395"/>
      <c r="X109" s="396"/>
      <c r="Y109" s="396"/>
      <c r="Z109" s="396"/>
      <c r="AA109" s="396"/>
      <c r="AB109" s="396"/>
      <c r="AC109" s="397"/>
      <c r="AD109" s="395"/>
      <c r="AE109" s="396"/>
      <c r="AF109" s="396"/>
      <c r="AG109" s="396"/>
      <c r="AH109" s="396"/>
      <c r="AI109" s="396"/>
      <c r="AJ109" s="397"/>
      <c r="AK109" s="395"/>
      <c r="AL109" s="396"/>
      <c r="AM109" s="396"/>
      <c r="AN109" s="396"/>
      <c r="AO109" s="396"/>
      <c r="AP109" s="396"/>
      <c r="AQ109" s="397"/>
      <c r="AR109" s="395"/>
      <c r="AS109" s="396"/>
      <c r="AT109" s="396"/>
      <c r="AU109" s="396"/>
      <c r="AV109" s="396"/>
      <c r="AW109" s="396"/>
      <c r="AX109" s="397"/>
      <c r="AY109" s="395"/>
      <c r="AZ109" s="396"/>
      <c r="BA109" s="398"/>
      <c r="BB109" s="1004"/>
      <c r="BC109" s="1005"/>
      <c r="BD109" s="966"/>
      <c r="BE109" s="967"/>
      <c r="BF109" s="968"/>
      <c r="BG109" s="969"/>
      <c r="BH109" s="969"/>
      <c r="BI109" s="969"/>
      <c r="BJ109" s="970"/>
    </row>
    <row r="110" spans="2:62" ht="20.25" customHeight="1">
      <c r="B110" s="1006"/>
      <c r="C110" s="1007"/>
      <c r="D110" s="1008"/>
      <c r="E110" s="405"/>
      <c r="F110" s="406">
        <f>C109</f>
        <v>0</v>
      </c>
      <c r="G110" s="405"/>
      <c r="H110" s="406">
        <f>I109</f>
        <v>0</v>
      </c>
      <c r="I110" s="1009"/>
      <c r="J110" s="1010"/>
      <c r="K110" s="1011"/>
      <c r="L110" s="1012"/>
      <c r="M110" s="1012"/>
      <c r="N110" s="1008"/>
      <c r="O110" s="998"/>
      <c r="P110" s="999"/>
      <c r="Q110" s="999"/>
      <c r="R110" s="999"/>
      <c r="S110" s="1000"/>
      <c r="T110" s="399" t="s">
        <v>663</v>
      </c>
      <c r="U110" s="400"/>
      <c r="V110" s="401"/>
      <c r="W110" s="387" t="str">
        <v/>
      </c>
      <c r="X110" s="388" t="str">
        <v/>
      </c>
      <c r="Y110" s="388" t="str">
        <v/>
      </c>
      <c r="Z110" s="388" t="str">
        <v/>
      </c>
      <c r="AA110" s="388" t="str">
        <v/>
      </c>
      <c r="AB110" s="388" t="str">
        <v/>
      </c>
      <c r="AC110" s="389" t="str">
        <v/>
      </c>
      <c r="AD110" s="387" t="str">
        <v/>
      </c>
      <c r="AE110" s="388" t="str">
        <v/>
      </c>
      <c r="AF110" s="388" t="str">
        <v/>
      </c>
      <c r="AG110" s="388" t="str">
        <v/>
      </c>
      <c r="AH110" s="388" t="str">
        <v/>
      </c>
      <c r="AI110" s="388" t="str">
        <v/>
      </c>
      <c r="AJ110" s="389" t="str">
        <v/>
      </c>
      <c r="AK110" s="387" t="str">
        <v/>
      </c>
      <c r="AL110" s="388" t="str">
        <v/>
      </c>
      <c r="AM110" s="388" t="str">
        <v/>
      </c>
      <c r="AN110" s="388" t="str">
        <v/>
      </c>
      <c r="AO110" s="388" t="str">
        <v/>
      </c>
      <c r="AP110" s="388" t="str">
        <v/>
      </c>
      <c r="AQ110" s="389" t="str">
        <v/>
      </c>
      <c r="AR110" s="387" t="str">
        <v/>
      </c>
      <c r="AS110" s="388" t="str">
        <v/>
      </c>
      <c r="AT110" s="388" t="str">
        <v/>
      </c>
      <c r="AU110" s="388" t="str">
        <v/>
      </c>
      <c r="AV110" s="388" t="str">
        <v/>
      </c>
      <c r="AW110" s="388" t="str">
        <v/>
      </c>
      <c r="AX110" s="389" t="str">
        <v/>
      </c>
      <c r="AY110" s="387" t="str">
        <v/>
      </c>
      <c r="AZ110" s="388" t="str">
        <v/>
      </c>
      <c r="BA110" s="388" t="str">
        <v/>
      </c>
      <c r="BB110" s="981">
        <f>IF($BE$3="４週",SUM(W110:AX110),IF($BE$3="暦月",SUM(W110:BA110),""))</f>
        <v>0</v>
      </c>
      <c r="BC110" s="982"/>
      <c r="BD110" s="983">
        <f>IF($BE$3="４週",BB110/4,IF($BE$3="暦月",(BB110/($BE$8/7)),""))</f>
        <v>0</v>
      </c>
      <c r="BE110" s="982"/>
      <c r="BF110" s="978"/>
      <c r="BG110" s="979"/>
      <c r="BH110" s="979"/>
      <c r="BI110" s="979"/>
      <c r="BJ110" s="980"/>
    </row>
    <row r="111" spans="2:62" ht="20.25" customHeight="1">
      <c r="B111" s="984">
        <f>B109+1</f>
        <v>48</v>
      </c>
      <c r="C111" s="986"/>
      <c r="D111" s="987"/>
      <c r="E111" s="382"/>
      <c r="F111" s="383"/>
      <c r="G111" s="382"/>
      <c r="H111" s="383"/>
      <c r="I111" s="990"/>
      <c r="J111" s="991"/>
      <c r="K111" s="994"/>
      <c r="L111" s="995"/>
      <c r="M111" s="995"/>
      <c r="N111" s="987"/>
      <c r="O111" s="998"/>
      <c r="P111" s="999"/>
      <c r="Q111" s="999"/>
      <c r="R111" s="999"/>
      <c r="S111" s="1000"/>
      <c r="T111" s="402" t="s">
        <v>662</v>
      </c>
      <c r="U111" s="403"/>
      <c r="V111" s="404"/>
      <c r="W111" s="395"/>
      <c r="X111" s="396"/>
      <c r="Y111" s="396"/>
      <c r="Z111" s="396"/>
      <c r="AA111" s="396"/>
      <c r="AB111" s="396"/>
      <c r="AC111" s="397"/>
      <c r="AD111" s="395"/>
      <c r="AE111" s="396"/>
      <c r="AF111" s="396"/>
      <c r="AG111" s="396"/>
      <c r="AH111" s="396"/>
      <c r="AI111" s="396"/>
      <c r="AJ111" s="397"/>
      <c r="AK111" s="395"/>
      <c r="AL111" s="396"/>
      <c r="AM111" s="396"/>
      <c r="AN111" s="396"/>
      <c r="AO111" s="396"/>
      <c r="AP111" s="396"/>
      <c r="AQ111" s="397"/>
      <c r="AR111" s="395"/>
      <c r="AS111" s="396"/>
      <c r="AT111" s="396"/>
      <c r="AU111" s="396"/>
      <c r="AV111" s="396"/>
      <c r="AW111" s="396"/>
      <c r="AX111" s="397"/>
      <c r="AY111" s="395"/>
      <c r="AZ111" s="396"/>
      <c r="BA111" s="398"/>
      <c r="BB111" s="1004"/>
      <c r="BC111" s="1005"/>
      <c r="BD111" s="966"/>
      <c r="BE111" s="967"/>
      <c r="BF111" s="968"/>
      <c r="BG111" s="969"/>
      <c r="BH111" s="969"/>
      <c r="BI111" s="969"/>
      <c r="BJ111" s="970"/>
    </row>
    <row r="112" spans="2:62" ht="20.25" customHeight="1">
      <c r="B112" s="1006"/>
      <c r="C112" s="1007"/>
      <c r="D112" s="1008"/>
      <c r="E112" s="405"/>
      <c r="F112" s="406">
        <f>C111</f>
        <v>0</v>
      </c>
      <c r="G112" s="405"/>
      <c r="H112" s="406">
        <f>I111</f>
        <v>0</v>
      </c>
      <c r="I112" s="1009"/>
      <c r="J112" s="1010"/>
      <c r="K112" s="1011"/>
      <c r="L112" s="1012"/>
      <c r="M112" s="1012"/>
      <c r="N112" s="1008"/>
      <c r="O112" s="998"/>
      <c r="P112" s="999"/>
      <c r="Q112" s="999"/>
      <c r="R112" s="999"/>
      <c r="S112" s="1000"/>
      <c r="T112" s="399" t="s">
        <v>663</v>
      </c>
      <c r="U112" s="400"/>
      <c r="V112" s="401"/>
      <c r="W112" s="387" t="str">
        <v/>
      </c>
      <c r="X112" s="388" t="str">
        <v/>
      </c>
      <c r="Y112" s="388" t="str">
        <v/>
      </c>
      <c r="Z112" s="388" t="str">
        <v/>
      </c>
      <c r="AA112" s="388" t="str">
        <v/>
      </c>
      <c r="AB112" s="388" t="str">
        <v/>
      </c>
      <c r="AC112" s="389" t="str">
        <v/>
      </c>
      <c r="AD112" s="387" t="str">
        <v/>
      </c>
      <c r="AE112" s="388" t="str">
        <v/>
      </c>
      <c r="AF112" s="388" t="str">
        <v/>
      </c>
      <c r="AG112" s="388" t="str">
        <v/>
      </c>
      <c r="AH112" s="388" t="str">
        <v/>
      </c>
      <c r="AI112" s="388" t="str">
        <v/>
      </c>
      <c r="AJ112" s="389" t="str">
        <v/>
      </c>
      <c r="AK112" s="387" t="str">
        <v/>
      </c>
      <c r="AL112" s="388" t="str">
        <v/>
      </c>
      <c r="AM112" s="388" t="str">
        <v/>
      </c>
      <c r="AN112" s="388" t="str">
        <v/>
      </c>
      <c r="AO112" s="388" t="str">
        <v/>
      </c>
      <c r="AP112" s="388" t="str">
        <v/>
      </c>
      <c r="AQ112" s="389" t="str">
        <v/>
      </c>
      <c r="AR112" s="387" t="str">
        <v/>
      </c>
      <c r="AS112" s="388" t="str">
        <v/>
      </c>
      <c r="AT112" s="388" t="str">
        <v/>
      </c>
      <c r="AU112" s="388" t="str">
        <v/>
      </c>
      <c r="AV112" s="388" t="str">
        <v/>
      </c>
      <c r="AW112" s="388" t="str">
        <v/>
      </c>
      <c r="AX112" s="389" t="str">
        <v/>
      </c>
      <c r="AY112" s="387" t="str">
        <v/>
      </c>
      <c r="AZ112" s="388" t="str">
        <v/>
      </c>
      <c r="BA112" s="388" t="str">
        <v/>
      </c>
      <c r="BB112" s="981">
        <f>IF($BE$3="４週",SUM(W112:AX112),IF($BE$3="暦月",SUM(W112:BA112),""))</f>
        <v>0</v>
      </c>
      <c r="BC112" s="982"/>
      <c r="BD112" s="983">
        <f>IF($BE$3="４週",BB112/4,IF($BE$3="暦月",(BB112/($BE$8/7)),""))</f>
        <v>0</v>
      </c>
      <c r="BE112" s="982"/>
      <c r="BF112" s="978"/>
      <c r="BG112" s="979"/>
      <c r="BH112" s="979"/>
      <c r="BI112" s="979"/>
      <c r="BJ112" s="980"/>
    </row>
    <row r="113" spans="2:62" ht="20.25" customHeight="1">
      <c r="B113" s="984">
        <f>B111+1</f>
        <v>49</v>
      </c>
      <c r="C113" s="986"/>
      <c r="D113" s="987"/>
      <c r="E113" s="382"/>
      <c r="F113" s="383"/>
      <c r="G113" s="382"/>
      <c r="H113" s="383"/>
      <c r="I113" s="990"/>
      <c r="J113" s="991"/>
      <c r="K113" s="994"/>
      <c r="L113" s="995"/>
      <c r="M113" s="995"/>
      <c r="N113" s="987"/>
      <c r="O113" s="998"/>
      <c r="P113" s="999"/>
      <c r="Q113" s="999"/>
      <c r="R113" s="999"/>
      <c r="S113" s="1000"/>
      <c r="T113" s="402" t="s">
        <v>662</v>
      </c>
      <c r="U113" s="403"/>
      <c r="V113" s="404"/>
      <c r="W113" s="395"/>
      <c r="X113" s="396"/>
      <c r="Y113" s="396"/>
      <c r="Z113" s="396"/>
      <c r="AA113" s="396"/>
      <c r="AB113" s="396"/>
      <c r="AC113" s="397"/>
      <c r="AD113" s="395"/>
      <c r="AE113" s="396"/>
      <c r="AF113" s="396"/>
      <c r="AG113" s="396"/>
      <c r="AH113" s="396"/>
      <c r="AI113" s="396"/>
      <c r="AJ113" s="397"/>
      <c r="AK113" s="395"/>
      <c r="AL113" s="396"/>
      <c r="AM113" s="396"/>
      <c r="AN113" s="396"/>
      <c r="AO113" s="396"/>
      <c r="AP113" s="396"/>
      <c r="AQ113" s="397"/>
      <c r="AR113" s="395"/>
      <c r="AS113" s="396"/>
      <c r="AT113" s="396"/>
      <c r="AU113" s="396"/>
      <c r="AV113" s="396"/>
      <c r="AW113" s="396"/>
      <c r="AX113" s="397"/>
      <c r="AY113" s="395"/>
      <c r="AZ113" s="396"/>
      <c r="BA113" s="398"/>
      <c r="BB113" s="1004"/>
      <c r="BC113" s="1005"/>
      <c r="BD113" s="966"/>
      <c r="BE113" s="967"/>
      <c r="BF113" s="968"/>
      <c r="BG113" s="969"/>
      <c r="BH113" s="969"/>
      <c r="BI113" s="969"/>
      <c r="BJ113" s="970"/>
    </row>
    <row r="114" spans="2:62" ht="20.25" customHeight="1">
      <c r="B114" s="1006"/>
      <c r="C114" s="1007"/>
      <c r="D114" s="1008"/>
      <c r="E114" s="405"/>
      <c r="F114" s="406">
        <f>C113</f>
        <v>0</v>
      </c>
      <c r="G114" s="405"/>
      <c r="H114" s="406">
        <f>I113</f>
        <v>0</v>
      </c>
      <c r="I114" s="1009"/>
      <c r="J114" s="1010"/>
      <c r="K114" s="1011"/>
      <c r="L114" s="1012"/>
      <c r="M114" s="1012"/>
      <c r="N114" s="1008"/>
      <c r="O114" s="998"/>
      <c r="P114" s="999"/>
      <c r="Q114" s="999"/>
      <c r="R114" s="999"/>
      <c r="S114" s="1000"/>
      <c r="T114" s="399" t="s">
        <v>663</v>
      </c>
      <c r="U114" s="400"/>
      <c r="V114" s="401"/>
      <c r="W114" s="387" t="str">
        <v/>
      </c>
      <c r="X114" s="388" t="str">
        <v/>
      </c>
      <c r="Y114" s="388" t="str">
        <v/>
      </c>
      <c r="Z114" s="388" t="str">
        <v/>
      </c>
      <c r="AA114" s="388" t="str">
        <v/>
      </c>
      <c r="AB114" s="388" t="str">
        <v/>
      </c>
      <c r="AC114" s="389" t="str">
        <v/>
      </c>
      <c r="AD114" s="387" t="str">
        <v/>
      </c>
      <c r="AE114" s="388" t="str">
        <v/>
      </c>
      <c r="AF114" s="388" t="str">
        <v/>
      </c>
      <c r="AG114" s="388" t="str">
        <v/>
      </c>
      <c r="AH114" s="388" t="str">
        <v/>
      </c>
      <c r="AI114" s="388" t="str">
        <v/>
      </c>
      <c r="AJ114" s="389" t="str">
        <v/>
      </c>
      <c r="AK114" s="387" t="str">
        <v/>
      </c>
      <c r="AL114" s="388" t="str">
        <v/>
      </c>
      <c r="AM114" s="388" t="str">
        <v/>
      </c>
      <c r="AN114" s="388" t="str">
        <v/>
      </c>
      <c r="AO114" s="388" t="str">
        <v/>
      </c>
      <c r="AP114" s="388" t="str">
        <v/>
      </c>
      <c r="AQ114" s="389" t="str">
        <v/>
      </c>
      <c r="AR114" s="387" t="str">
        <v/>
      </c>
      <c r="AS114" s="388" t="str">
        <v/>
      </c>
      <c r="AT114" s="388" t="str">
        <v/>
      </c>
      <c r="AU114" s="388" t="str">
        <v/>
      </c>
      <c r="AV114" s="388" t="str">
        <v/>
      </c>
      <c r="AW114" s="388" t="str">
        <v/>
      </c>
      <c r="AX114" s="389" t="str">
        <v/>
      </c>
      <c r="AY114" s="387" t="str">
        <v/>
      </c>
      <c r="AZ114" s="388" t="str">
        <v/>
      </c>
      <c r="BA114" s="388" t="str">
        <v/>
      </c>
      <c r="BB114" s="981">
        <f>IF($BE$3="４週",SUM(W114:AX114),IF($BE$3="暦月",SUM(W114:BA114),""))</f>
        <v>0</v>
      </c>
      <c r="BC114" s="982"/>
      <c r="BD114" s="983">
        <f>IF($BE$3="４週",BB114/4,IF($BE$3="暦月",(BB114/($BE$8/7)),""))</f>
        <v>0</v>
      </c>
      <c r="BE114" s="982"/>
      <c r="BF114" s="978"/>
      <c r="BG114" s="979"/>
      <c r="BH114" s="979"/>
      <c r="BI114" s="979"/>
      <c r="BJ114" s="980"/>
    </row>
    <row r="115" spans="2:62" ht="20.25" customHeight="1">
      <c r="B115" s="984">
        <f>B113+1</f>
        <v>50</v>
      </c>
      <c r="C115" s="986"/>
      <c r="D115" s="987"/>
      <c r="E115" s="382"/>
      <c r="F115" s="383"/>
      <c r="G115" s="382"/>
      <c r="H115" s="383"/>
      <c r="I115" s="990"/>
      <c r="J115" s="991"/>
      <c r="K115" s="994"/>
      <c r="L115" s="995"/>
      <c r="M115" s="995"/>
      <c r="N115" s="987"/>
      <c r="O115" s="998"/>
      <c r="P115" s="999"/>
      <c r="Q115" s="999"/>
      <c r="R115" s="999"/>
      <c r="S115" s="1000"/>
      <c r="T115" s="402" t="s">
        <v>662</v>
      </c>
      <c r="U115" s="403"/>
      <c r="V115" s="404"/>
      <c r="W115" s="395"/>
      <c r="X115" s="396"/>
      <c r="Y115" s="396"/>
      <c r="Z115" s="396"/>
      <c r="AA115" s="396"/>
      <c r="AB115" s="396"/>
      <c r="AC115" s="397"/>
      <c r="AD115" s="395"/>
      <c r="AE115" s="396"/>
      <c r="AF115" s="396"/>
      <c r="AG115" s="396"/>
      <c r="AH115" s="396"/>
      <c r="AI115" s="396"/>
      <c r="AJ115" s="397"/>
      <c r="AK115" s="395"/>
      <c r="AL115" s="396"/>
      <c r="AM115" s="396"/>
      <c r="AN115" s="396"/>
      <c r="AO115" s="396"/>
      <c r="AP115" s="396"/>
      <c r="AQ115" s="397"/>
      <c r="AR115" s="395"/>
      <c r="AS115" s="396"/>
      <c r="AT115" s="396"/>
      <c r="AU115" s="396"/>
      <c r="AV115" s="396"/>
      <c r="AW115" s="396"/>
      <c r="AX115" s="397"/>
      <c r="AY115" s="395"/>
      <c r="AZ115" s="396"/>
      <c r="BA115" s="398"/>
      <c r="BB115" s="1004"/>
      <c r="BC115" s="1005"/>
      <c r="BD115" s="966"/>
      <c r="BE115" s="967"/>
      <c r="BF115" s="968"/>
      <c r="BG115" s="969"/>
      <c r="BH115" s="969"/>
      <c r="BI115" s="969"/>
      <c r="BJ115" s="970"/>
    </row>
    <row r="116" spans="2:62" ht="20.25" customHeight="1">
      <c r="B116" s="1006"/>
      <c r="C116" s="1007"/>
      <c r="D116" s="1008"/>
      <c r="E116" s="405"/>
      <c r="F116" s="406">
        <f>C115</f>
        <v>0</v>
      </c>
      <c r="G116" s="405"/>
      <c r="H116" s="406">
        <f>I115</f>
        <v>0</v>
      </c>
      <c r="I116" s="1009"/>
      <c r="J116" s="1010"/>
      <c r="K116" s="1011"/>
      <c r="L116" s="1012"/>
      <c r="M116" s="1012"/>
      <c r="N116" s="1008"/>
      <c r="O116" s="998"/>
      <c r="P116" s="999"/>
      <c r="Q116" s="999"/>
      <c r="R116" s="999"/>
      <c r="S116" s="1000"/>
      <c r="T116" s="399" t="s">
        <v>663</v>
      </c>
      <c r="U116" s="400"/>
      <c r="V116" s="401"/>
      <c r="W116" s="387" t="str">
        <v/>
      </c>
      <c r="X116" s="388" t="str">
        <v/>
      </c>
      <c r="Y116" s="388" t="str">
        <v/>
      </c>
      <c r="Z116" s="388" t="str">
        <v/>
      </c>
      <c r="AA116" s="388" t="str">
        <v/>
      </c>
      <c r="AB116" s="388" t="str">
        <v/>
      </c>
      <c r="AC116" s="389" t="str">
        <v/>
      </c>
      <c r="AD116" s="387" t="str">
        <v/>
      </c>
      <c r="AE116" s="388" t="str">
        <v/>
      </c>
      <c r="AF116" s="388" t="str">
        <v/>
      </c>
      <c r="AG116" s="388" t="str">
        <v/>
      </c>
      <c r="AH116" s="388" t="str">
        <v/>
      </c>
      <c r="AI116" s="388" t="str">
        <v/>
      </c>
      <c r="AJ116" s="389" t="str">
        <v/>
      </c>
      <c r="AK116" s="387" t="str">
        <v/>
      </c>
      <c r="AL116" s="388" t="str">
        <v/>
      </c>
      <c r="AM116" s="388" t="str">
        <v/>
      </c>
      <c r="AN116" s="388" t="str">
        <v/>
      </c>
      <c r="AO116" s="388" t="str">
        <v/>
      </c>
      <c r="AP116" s="388" t="str">
        <v/>
      </c>
      <c r="AQ116" s="389" t="str">
        <v/>
      </c>
      <c r="AR116" s="387" t="str">
        <v/>
      </c>
      <c r="AS116" s="388" t="str">
        <v/>
      </c>
      <c r="AT116" s="388" t="str">
        <v/>
      </c>
      <c r="AU116" s="388" t="str">
        <v/>
      </c>
      <c r="AV116" s="388" t="str">
        <v/>
      </c>
      <c r="AW116" s="388" t="str">
        <v/>
      </c>
      <c r="AX116" s="389" t="str">
        <v/>
      </c>
      <c r="AY116" s="387" t="str">
        <v/>
      </c>
      <c r="AZ116" s="388" t="str">
        <v/>
      </c>
      <c r="BA116" s="388" t="str">
        <v/>
      </c>
      <c r="BB116" s="981">
        <f>IF($BE$3="４週",SUM(W116:AX116),IF($BE$3="暦月",SUM(W116:BA116),""))</f>
        <v>0</v>
      </c>
      <c r="BC116" s="982"/>
      <c r="BD116" s="983">
        <f>IF($BE$3="４週",BB116/4,IF($BE$3="暦月",(BB116/($BE$8/7)),""))</f>
        <v>0</v>
      </c>
      <c r="BE116" s="982"/>
      <c r="BF116" s="978"/>
      <c r="BG116" s="979"/>
      <c r="BH116" s="979"/>
      <c r="BI116" s="979"/>
      <c r="BJ116" s="980"/>
    </row>
    <row r="117" spans="2:62" ht="20.25" customHeight="1">
      <c r="B117" s="984">
        <f>B115+1</f>
        <v>51</v>
      </c>
      <c r="C117" s="986"/>
      <c r="D117" s="987"/>
      <c r="E117" s="382"/>
      <c r="F117" s="383"/>
      <c r="G117" s="382"/>
      <c r="H117" s="383"/>
      <c r="I117" s="990"/>
      <c r="J117" s="991"/>
      <c r="K117" s="994"/>
      <c r="L117" s="995"/>
      <c r="M117" s="995"/>
      <c r="N117" s="987"/>
      <c r="O117" s="998"/>
      <c r="P117" s="999"/>
      <c r="Q117" s="999"/>
      <c r="R117" s="999"/>
      <c r="S117" s="1000"/>
      <c r="T117" s="402" t="s">
        <v>662</v>
      </c>
      <c r="U117" s="403"/>
      <c r="V117" s="404"/>
      <c r="W117" s="395"/>
      <c r="X117" s="396"/>
      <c r="Y117" s="396"/>
      <c r="Z117" s="396"/>
      <c r="AA117" s="396"/>
      <c r="AB117" s="396"/>
      <c r="AC117" s="397"/>
      <c r="AD117" s="395"/>
      <c r="AE117" s="396"/>
      <c r="AF117" s="396"/>
      <c r="AG117" s="396"/>
      <c r="AH117" s="396"/>
      <c r="AI117" s="396"/>
      <c r="AJ117" s="397"/>
      <c r="AK117" s="395"/>
      <c r="AL117" s="396"/>
      <c r="AM117" s="396"/>
      <c r="AN117" s="396"/>
      <c r="AO117" s="396"/>
      <c r="AP117" s="396"/>
      <c r="AQ117" s="397"/>
      <c r="AR117" s="395"/>
      <c r="AS117" s="396"/>
      <c r="AT117" s="396"/>
      <c r="AU117" s="396"/>
      <c r="AV117" s="396"/>
      <c r="AW117" s="396"/>
      <c r="AX117" s="397"/>
      <c r="AY117" s="395"/>
      <c r="AZ117" s="396"/>
      <c r="BA117" s="398"/>
      <c r="BB117" s="1004"/>
      <c r="BC117" s="1005"/>
      <c r="BD117" s="966"/>
      <c r="BE117" s="967"/>
      <c r="BF117" s="968"/>
      <c r="BG117" s="969"/>
      <c r="BH117" s="969"/>
      <c r="BI117" s="969"/>
      <c r="BJ117" s="970"/>
    </row>
    <row r="118" spans="2:62" ht="20.25" customHeight="1">
      <c r="B118" s="1006"/>
      <c r="C118" s="1007"/>
      <c r="D118" s="1008"/>
      <c r="E118" s="405"/>
      <c r="F118" s="406">
        <f>C117</f>
        <v>0</v>
      </c>
      <c r="G118" s="405"/>
      <c r="H118" s="406">
        <f>I117</f>
        <v>0</v>
      </c>
      <c r="I118" s="1009"/>
      <c r="J118" s="1010"/>
      <c r="K118" s="1011"/>
      <c r="L118" s="1012"/>
      <c r="M118" s="1012"/>
      <c r="N118" s="1008"/>
      <c r="O118" s="998"/>
      <c r="P118" s="999"/>
      <c r="Q118" s="999"/>
      <c r="R118" s="999"/>
      <c r="S118" s="1000"/>
      <c r="T118" s="399" t="s">
        <v>663</v>
      </c>
      <c r="U118" s="400"/>
      <c r="V118" s="401"/>
      <c r="W118" s="387" t="str">
        <v/>
      </c>
      <c r="X118" s="388" t="str">
        <v/>
      </c>
      <c r="Y118" s="388" t="str">
        <v/>
      </c>
      <c r="Z118" s="388" t="str">
        <v/>
      </c>
      <c r="AA118" s="388" t="str">
        <v/>
      </c>
      <c r="AB118" s="388" t="str">
        <v/>
      </c>
      <c r="AC118" s="389" t="str">
        <v/>
      </c>
      <c r="AD118" s="387" t="str">
        <v/>
      </c>
      <c r="AE118" s="388" t="str">
        <v/>
      </c>
      <c r="AF118" s="388" t="str">
        <v/>
      </c>
      <c r="AG118" s="388" t="str">
        <v/>
      </c>
      <c r="AH118" s="388" t="str">
        <v/>
      </c>
      <c r="AI118" s="388" t="str">
        <v/>
      </c>
      <c r="AJ118" s="389" t="str">
        <v/>
      </c>
      <c r="AK118" s="387" t="str">
        <v/>
      </c>
      <c r="AL118" s="388" t="str">
        <v/>
      </c>
      <c r="AM118" s="388" t="str">
        <v/>
      </c>
      <c r="AN118" s="388" t="str">
        <v/>
      </c>
      <c r="AO118" s="388" t="str">
        <v/>
      </c>
      <c r="AP118" s="388" t="str">
        <v/>
      </c>
      <c r="AQ118" s="389" t="str">
        <v/>
      </c>
      <c r="AR118" s="387" t="str">
        <v/>
      </c>
      <c r="AS118" s="388" t="str">
        <v/>
      </c>
      <c r="AT118" s="388" t="str">
        <v/>
      </c>
      <c r="AU118" s="388" t="str">
        <v/>
      </c>
      <c r="AV118" s="388" t="str">
        <v/>
      </c>
      <c r="AW118" s="388" t="str">
        <v/>
      </c>
      <c r="AX118" s="389" t="str">
        <v/>
      </c>
      <c r="AY118" s="387" t="str">
        <v/>
      </c>
      <c r="AZ118" s="388" t="str">
        <v/>
      </c>
      <c r="BA118" s="388" t="str">
        <v/>
      </c>
      <c r="BB118" s="981">
        <f>IF($BE$3="４週",SUM(W118:AX118),IF($BE$3="暦月",SUM(W118:BA118),""))</f>
        <v>0</v>
      </c>
      <c r="BC118" s="982"/>
      <c r="BD118" s="983">
        <f>IF($BE$3="４週",BB118/4,IF($BE$3="暦月",(BB118/($BE$8/7)),""))</f>
        <v>0</v>
      </c>
      <c r="BE118" s="982"/>
      <c r="BF118" s="978"/>
      <c r="BG118" s="979"/>
      <c r="BH118" s="979"/>
      <c r="BI118" s="979"/>
      <c r="BJ118" s="980"/>
    </row>
    <row r="119" spans="2:62" ht="20.25" customHeight="1">
      <c r="B119" s="984">
        <f>B117+1</f>
        <v>52</v>
      </c>
      <c r="C119" s="986"/>
      <c r="D119" s="987"/>
      <c r="E119" s="382"/>
      <c r="F119" s="383"/>
      <c r="G119" s="382"/>
      <c r="H119" s="383"/>
      <c r="I119" s="990"/>
      <c r="J119" s="991"/>
      <c r="K119" s="994"/>
      <c r="L119" s="995"/>
      <c r="M119" s="995"/>
      <c r="N119" s="987"/>
      <c r="O119" s="998"/>
      <c r="P119" s="999"/>
      <c r="Q119" s="999"/>
      <c r="R119" s="999"/>
      <c r="S119" s="1000"/>
      <c r="T119" s="402" t="s">
        <v>662</v>
      </c>
      <c r="U119" s="403"/>
      <c r="V119" s="404"/>
      <c r="W119" s="395"/>
      <c r="X119" s="396"/>
      <c r="Y119" s="396"/>
      <c r="Z119" s="396"/>
      <c r="AA119" s="396"/>
      <c r="AB119" s="396"/>
      <c r="AC119" s="397"/>
      <c r="AD119" s="395"/>
      <c r="AE119" s="396"/>
      <c r="AF119" s="396"/>
      <c r="AG119" s="396"/>
      <c r="AH119" s="396"/>
      <c r="AI119" s="396"/>
      <c r="AJ119" s="397"/>
      <c r="AK119" s="395"/>
      <c r="AL119" s="396"/>
      <c r="AM119" s="396"/>
      <c r="AN119" s="396"/>
      <c r="AO119" s="396"/>
      <c r="AP119" s="396"/>
      <c r="AQ119" s="397"/>
      <c r="AR119" s="395"/>
      <c r="AS119" s="396"/>
      <c r="AT119" s="396"/>
      <c r="AU119" s="396"/>
      <c r="AV119" s="396"/>
      <c r="AW119" s="396"/>
      <c r="AX119" s="397"/>
      <c r="AY119" s="395"/>
      <c r="AZ119" s="396"/>
      <c r="BA119" s="398"/>
      <c r="BB119" s="1004"/>
      <c r="BC119" s="1005"/>
      <c r="BD119" s="966"/>
      <c r="BE119" s="967"/>
      <c r="BF119" s="968"/>
      <c r="BG119" s="969"/>
      <c r="BH119" s="969"/>
      <c r="BI119" s="969"/>
      <c r="BJ119" s="970"/>
    </row>
    <row r="120" spans="2:62" ht="20.25" customHeight="1">
      <c r="B120" s="1006"/>
      <c r="C120" s="1007"/>
      <c r="D120" s="1008"/>
      <c r="E120" s="405"/>
      <c r="F120" s="406">
        <f>C119</f>
        <v>0</v>
      </c>
      <c r="G120" s="405"/>
      <c r="H120" s="406">
        <f>I119</f>
        <v>0</v>
      </c>
      <c r="I120" s="1009"/>
      <c r="J120" s="1010"/>
      <c r="K120" s="1011"/>
      <c r="L120" s="1012"/>
      <c r="M120" s="1012"/>
      <c r="N120" s="1008"/>
      <c r="O120" s="998"/>
      <c r="P120" s="999"/>
      <c r="Q120" s="999"/>
      <c r="R120" s="999"/>
      <c r="S120" s="1000"/>
      <c r="T120" s="399" t="s">
        <v>663</v>
      </c>
      <c r="U120" s="400"/>
      <c r="V120" s="401"/>
      <c r="W120" s="387" t="str">
        <v/>
      </c>
      <c r="X120" s="388" t="str">
        <v/>
      </c>
      <c r="Y120" s="388" t="str">
        <v/>
      </c>
      <c r="Z120" s="388" t="str">
        <v/>
      </c>
      <c r="AA120" s="388" t="str">
        <v/>
      </c>
      <c r="AB120" s="388" t="str">
        <v/>
      </c>
      <c r="AC120" s="389" t="str">
        <v/>
      </c>
      <c r="AD120" s="387" t="str">
        <v/>
      </c>
      <c r="AE120" s="388" t="str">
        <v/>
      </c>
      <c r="AF120" s="388" t="str">
        <v/>
      </c>
      <c r="AG120" s="388" t="str">
        <v/>
      </c>
      <c r="AH120" s="388" t="str">
        <v/>
      </c>
      <c r="AI120" s="388" t="str">
        <v/>
      </c>
      <c r="AJ120" s="389" t="str">
        <v/>
      </c>
      <c r="AK120" s="387" t="str">
        <v/>
      </c>
      <c r="AL120" s="388" t="str">
        <v/>
      </c>
      <c r="AM120" s="388" t="str">
        <v/>
      </c>
      <c r="AN120" s="388" t="str">
        <v/>
      </c>
      <c r="AO120" s="388" t="str">
        <v/>
      </c>
      <c r="AP120" s="388" t="str">
        <v/>
      </c>
      <c r="AQ120" s="389" t="str">
        <v/>
      </c>
      <c r="AR120" s="387" t="str">
        <v/>
      </c>
      <c r="AS120" s="388" t="str">
        <v/>
      </c>
      <c r="AT120" s="388" t="str">
        <v/>
      </c>
      <c r="AU120" s="388" t="str">
        <v/>
      </c>
      <c r="AV120" s="388" t="str">
        <v/>
      </c>
      <c r="AW120" s="388" t="str">
        <v/>
      </c>
      <c r="AX120" s="389" t="str">
        <v/>
      </c>
      <c r="AY120" s="387" t="str">
        <v/>
      </c>
      <c r="AZ120" s="388" t="str">
        <v/>
      </c>
      <c r="BA120" s="388" t="str">
        <v/>
      </c>
      <c r="BB120" s="981">
        <f>IF($BE$3="４週",SUM(W120:AX120),IF($BE$3="暦月",SUM(W120:BA120),""))</f>
        <v>0</v>
      </c>
      <c r="BC120" s="982"/>
      <c r="BD120" s="983">
        <f>IF($BE$3="４週",BB120/4,IF($BE$3="暦月",(BB120/($BE$8/7)),""))</f>
        <v>0</v>
      </c>
      <c r="BE120" s="982"/>
      <c r="BF120" s="978"/>
      <c r="BG120" s="979"/>
      <c r="BH120" s="979"/>
      <c r="BI120" s="979"/>
      <c r="BJ120" s="980"/>
    </row>
    <row r="121" spans="2:62" ht="20.25" customHeight="1">
      <c r="B121" s="984">
        <f>B119+1</f>
        <v>53</v>
      </c>
      <c r="C121" s="986"/>
      <c r="D121" s="987"/>
      <c r="E121" s="382"/>
      <c r="F121" s="383"/>
      <c r="G121" s="382"/>
      <c r="H121" s="383"/>
      <c r="I121" s="990"/>
      <c r="J121" s="991"/>
      <c r="K121" s="994"/>
      <c r="L121" s="995"/>
      <c r="M121" s="995"/>
      <c r="N121" s="987"/>
      <c r="O121" s="998"/>
      <c r="P121" s="999"/>
      <c r="Q121" s="999"/>
      <c r="R121" s="999"/>
      <c r="S121" s="1000"/>
      <c r="T121" s="402" t="s">
        <v>662</v>
      </c>
      <c r="U121" s="403"/>
      <c r="V121" s="404"/>
      <c r="W121" s="395"/>
      <c r="X121" s="396"/>
      <c r="Y121" s="396"/>
      <c r="Z121" s="396"/>
      <c r="AA121" s="396"/>
      <c r="AB121" s="396"/>
      <c r="AC121" s="397"/>
      <c r="AD121" s="395"/>
      <c r="AE121" s="396"/>
      <c r="AF121" s="396"/>
      <c r="AG121" s="396"/>
      <c r="AH121" s="396"/>
      <c r="AI121" s="396"/>
      <c r="AJ121" s="397"/>
      <c r="AK121" s="395"/>
      <c r="AL121" s="396"/>
      <c r="AM121" s="396"/>
      <c r="AN121" s="396"/>
      <c r="AO121" s="396"/>
      <c r="AP121" s="396"/>
      <c r="AQ121" s="397"/>
      <c r="AR121" s="395"/>
      <c r="AS121" s="396"/>
      <c r="AT121" s="396"/>
      <c r="AU121" s="396"/>
      <c r="AV121" s="396"/>
      <c r="AW121" s="396"/>
      <c r="AX121" s="397"/>
      <c r="AY121" s="395"/>
      <c r="AZ121" s="396"/>
      <c r="BA121" s="398"/>
      <c r="BB121" s="1004"/>
      <c r="BC121" s="1005"/>
      <c r="BD121" s="966"/>
      <c r="BE121" s="967"/>
      <c r="BF121" s="968"/>
      <c r="BG121" s="969"/>
      <c r="BH121" s="969"/>
      <c r="BI121" s="969"/>
      <c r="BJ121" s="970"/>
    </row>
    <row r="122" spans="2:62" ht="20.25" customHeight="1">
      <c r="B122" s="1006"/>
      <c r="C122" s="1007"/>
      <c r="D122" s="1008"/>
      <c r="E122" s="405"/>
      <c r="F122" s="406">
        <f>C121</f>
        <v>0</v>
      </c>
      <c r="G122" s="405"/>
      <c r="H122" s="406">
        <f>I121</f>
        <v>0</v>
      </c>
      <c r="I122" s="1009"/>
      <c r="J122" s="1010"/>
      <c r="K122" s="1011"/>
      <c r="L122" s="1012"/>
      <c r="M122" s="1012"/>
      <c r="N122" s="1008"/>
      <c r="O122" s="998"/>
      <c r="P122" s="999"/>
      <c r="Q122" s="999"/>
      <c r="R122" s="999"/>
      <c r="S122" s="1000"/>
      <c r="T122" s="399" t="s">
        <v>663</v>
      </c>
      <c r="U122" s="400"/>
      <c r="V122" s="401"/>
      <c r="W122" s="387" t="str">
        <v/>
      </c>
      <c r="X122" s="388" t="str">
        <v/>
      </c>
      <c r="Y122" s="388" t="str">
        <v/>
      </c>
      <c r="Z122" s="388" t="str">
        <v/>
      </c>
      <c r="AA122" s="388" t="str">
        <v/>
      </c>
      <c r="AB122" s="388" t="str">
        <v/>
      </c>
      <c r="AC122" s="389" t="str">
        <v/>
      </c>
      <c r="AD122" s="387" t="str">
        <v/>
      </c>
      <c r="AE122" s="388" t="str">
        <v/>
      </c>
      <c r="AF122" s="388" t="str">
        <v/>
      </c>
      <c r="AG122" s="388" t="str">
        <v/>
      </c>
      <c r="AH122" s="388" t="str">
        <v/>
      </c>
      <c r="AI122" s="388" t="str">
        <v/>
      </c>
      <c r="AJ122" s="389" t="str">
        <v/>
      </c>
      <c r="AK122" s="387" t="str">
        <v/>
      </c>
      <c r="AL122" s="388" t="str">
        <v/>
      </c>
      <c r="AM122" s="388" t="str">
        <v/>
      </c>
      <c r="AN122" s="388" t="str">
        <v/>
      </c>
      <c r="AO122" s="388" t="str">
        <v/>
      </c>
      <c r="AP122" s="388" t="str">
        <v/>
      </c>
      <c r="AQ122" s="389" t="str">
        <v/>
      </c>
      <c r="AR122" s="387" t="str">
        <v/>
      </c>
      <c r="AS122" s="388" t="str">
        <v/>
      </c>
      <c r="AT122" s="388" t="str">
        <v/>
      </c>
      <c r="AU122" s="388" t="str">
        <v/>
      </c>
      <c r="AV122" s="388" t="str">
        <v/>
      </c>
      <c r="AW122" s="388" t="str">
        <v/>
      </c>
      <c r="AX122" s="389" t="str">
        <v/>
      </c>
      <c r="AY122" s="387" t="str">
        <v/>
      </c>
      <c r="AZ122" s="388" t="str">
        <v/>
      </c>
      <c r="BA122" s="388" t="str">
        <v/>
      </c>
      <c r="BB122" s="981">
        <f>IF($BE$3="４週",SUM(W122:AX122),IF($BE$3="暦月",SUM(W122:BA122),""))</f>
        <v>0</v>
      </c>
      <c r="BC122" s="982"/>
      <c r="BD122" s="983">
        <f>IF($BE$3="４週",BB122/4,IF($BE$3="暦月",(BB122/($BE$8/7)),""))</f>
        <v>0</v>
      </c>
      <c r="BE122" s="982"/>
      <c r="BF122" s="978"/>
      <c r="BG122" s="979"/>
      <c r="BH122" s="979"/>
      <c r="BI122" s="979"/>
      <c r="BJ122" s="980"/>
    </row>
    <row r="123" spans="2:62" ht="20.25" customHeight="1">
      <c r="B123" s="984">
        <f>B121+1</f>
        <v>54</v>
      </c>
      <c r="C123" s="986"/>
      <c r="D123" s="987"/>
      <c r="E123" s="382"/>
      <c r="F123" s="383"/>
      <c r="G123" s="382"/>
      <c r="H123" s="383"/>
      <c r="I123" s="990"/>
      <c r="J123" s="991"/>
      <c r="K123" s="994"/>
      <c r="L123" s="995"/>
      <c r="M123" s="995"/>
      <c r="N123" s="987"/>
      <c r="O123" s="998"/>
      <c r="P123" s="999"/>
      <c r="Q123" s="999"/>
      <c r="R123" s="999"/>
      <c r="S123" s="1000"/>
      <c r="T123" s="402" t="s">
        <v>662</v>
      </c>
      <c r="U123" s="403"/>
      <c r="V123" s="404"/>
      <c r="W123" s="395"/>
      <c r="X123" s="396"/>
      <c r="Y123" s="396"/>
      <c r="Z123" s="396"/>
      <c r="AA123" s="396"/>
      <c r="AB123" s="396"/>
      <c r="AC123" s="397"/>
      <c r="AD123" s="395"/>
      <c r="AE123" s="396"/>
      <c r="AF123" s="396"/>
      <c r="AG123" s="396"/>
      <c r="AH123" s="396"/>
      <c r="AI123" s="396"/>
      <c r="AJ123" s="397"/>
      <c r="AK123" s="395"/>
      <c r="AL123" s="396"/>
      <c r="AM123" s="396"/>
      <c r="AN123" s="396"/>
      <c r="AO123" s="396"/>
      <c r="AP123" s="396"/>
      <c r="AQ123" s="397"/>
      <c r="AR123" s="395"/>
      <c r="AS123" s="396"/>
      <c r="AT123" s="396"/>
      <c r="AU123" s="396"/>
      <c r="AV123" s="396"/>
      <c r="AW123" s="396"/>
      <c r="AX123" s="397"/>
      <c r="AY123" s="395"/>
      <c r="AZ123" s="396"/>
      <c r="BA123" s="398"/>
      <c r="BB123" s="1004"/>
      <c r="BC123" s="1005"/>
      <c r="BD123" s="966"/>
      <c r="BE123" s="967"/>
      <c r="BF123" s="968"/>
      <c r="BG123" s="969"/>
      <c r="BH123" s="969"/>
      <c r="BI123" s="969"/>
      <c r="BJ123" s="970"/>
    </row>
    <row r="124" spans="2:62" ht="20.25" customHeight="1">
      <c r="B124" s="1006"/>
      <c r="C124" s="1007"/>
      <c r="D124" s="1008"/>
      <c r="E124" s="405"/>
      <c r="F124" s="406">
        <f>C123</f>
        <v>0</v>
      </c>
      <c r="G124" s="405"/>
      <c r="H124" s="406">
        <f>I123</f>
        <v>0</v>
      </c>
      <c r="I124" s="1009"/>
      <c r="J124" s="1010"/>
      <c r="K124" s="1011"/>
      <c r="L124" s="1012"/>
      <c r="M124" s="1012"/>
      <c r="N124" s="1008"/>
      <c r="O124" s="998"/>
      <c r="P124" s="999"/>
      <c r="Q124" s="999"/>
      <c r="R124" s="999"/>
      <c r="S124" s="1000"/>
      <c r="T124" s="399" t="s">
        <v>663</v>
      </c>
      <c r="U124" s="400"/>
      <c r="V124" s="401"/>
      <c r="W124" s="387" t="str">
        <v/>
      </c>
      <c r="X124" s="388" t="str">
        <v/>
      </c>
      <c r="Y124" s="388" t="str">
        <v/>
      </c>
      <c r="Z124" s="388" t="str">
        <v/>
      </c>
      <c r="AA124" s="388" t="str">
        <v/>
      </c>
      <c r="AB124" s="388" t="str">
        <v/>
      </c>
      <c r="AC124" s="389" t="str">
        <v/>
      </c>
      <c r="AD124" s="387" t="str">
        <v/>
      </c>
      <c r="AE124" s="388" t="str">
        <v/>
      </c>
      <c r="AF124" s="388" t="str">
        <v/>
      </c>
      <c r="AG124" s="388" t="str">
        <v/>
      </c>
      <c r="AH124" s="388" t="str">
        <v/>
      </c>
      <c r="AI124" s="388" t="str">
        <v/>
      </c>
      <c r="AJ124" s="389" t="str">
        <v/>
      </c>
      <c r="AK124" s="387" t="str">
        <v/>
      </c>
      <c r="AL124" s="388" t="str">
        <v/>
      </c>
      <c r="AM124" s="388" t="str">
        <v/>
      </c>
      <c r="AN124" s="388" t="str">
        <v/>
      </c>
      <c r="AO124" s="388" t="str">
        <v/>
      </c>
      <c r="AP124" s="388" t="str">
        <v/>
      </c>
      <c r="AQ124" s="389" t="str">
        <v/>
      </c>
      <c r="AR124" s="387" t="str">
        <v/>
      </c>
      <c r="AS124" s="388" t="str">
        <v/>
      </c>
      <c r="AT124" s="388" t="str">
        <v/>
      </c>
      <c r="AU124" s="388" t="str">
        <v/>
      </c>
      <c r="AV124" s="388" t="str">
        <v/>
      </c>
      <c r="AW124" s="388" t="str">
        <v/>
      </c>
      <c r="AX124" s="389" t="str">
        <v/>
      </c>
      <c r="AY124" s="387" t="str">
        <v/>
      </c>
      <c r="AZ124" s="388" t="str">
        <v/>
      </c>
      <c r="BA124" s="388" t="str">
        <v/>
      </c>
      <c r="BB124" s="981">
        <f>IF($BE$3="４週",SUM(W124:AX124),IF($BE$3="暦月",SUM(W124:BA124),""))</f>
        <v>0</v>
      </c>
      <c r="BC124" s="982"/>
      <c r="BD124" s="983">
        <f>IF($BE$3="４週",BB124/4,IF($BE$3="暦月",(BB124/($BE$8/7)),""))</f>
        <v>0</v>
      </c>
      <c r="BE124" s="982"/>
      <c r="BF124" s="978"/>
      <c r="BG124" s="979"/>
      <c r="BH124" s="979"/>
      <c r="BI124" s="979"/>
      <c r="BJ124" s="980"/>
    </row>
    <row r="125" spans="2:62" ht="20.25" customHeight="1">
      <c r="B125" s="984">
        <f>B123+1</f>
        <v>55</v>
      </c>
      <c r="C125" s="986"/>
      <c r="D125" s="987"/>
      <c r="E125" s="382"/>
      <c r="F125" s="383"/>
      <c r="G125" s="382"/>
      <c r="H125" s="383"/>
      <c r="I125" s="990"/>
      <c r="J125" s="991"/>
      <c r="K125" s="994"/>
      <c r="L125" s="995"/>
      <c r="M125" s="995"/>
      <c r="N125" s="987"/>
      <c r="O125" s="998"/>
      <c r="P125" s="999"/>
      <c r="Q125" s="999"/>
      <c r="R125" s="999"/>
      <c r="S125" s="1000"/>
      <c r="T125" s="402" t="s">
        <v>662</v>
      </c>
      <c r="U125" s="403"/>
      <c r="V125" s="404"/>
      <c r="W125" s="395"/>
      <c r="X125" s="396"/>
      <c r="Y125" s="396"/>
      <c r="Z125" s="396"/>
      <c r="AA125" s="396"/>
      <c r="AB125" s="396"/>
      <c r="AC125" s="397"/>
      <c r="AD125" s="395"/>
      <c r="AE125" s="396"/>
      <c r="AF125" s="396"/>
      <c r="AG125" s="396"/>
      <c r="AH125" s="396"/>
      <c r="AI125" s="396"/>
      <c r="AJ125" s="397"/>
      <c r="AK125" s="395"/>
      <c r="AL125" s="396"/>
      <c r="AM125" s="396"/>
      <c r="AN125" s="396"/>
      <c r="AO125" s="396"/>
      <c r="AP125" s="396"/>
      <c r="AQ125" s="397"/>
      <c r="AR125" s="395"/>
      <c r="AS125" s="396"/>
      <c r="AT125" s="396"/>
      <c r="AU125" s="396"/>
      <c r="AV125" s="396"/>
      <c r="AW125" s="396"/>
      <c r="AX125" s="397"/>
      <c r="AY125" s="395"/>
      <c r="AZ125" s="396"/>
      <c r="BA125" s="398"/>
      <c r="BB125" s="1004"/>
      <c r="BC125" s="1005"/>
      <c r="BD125" s="966"/>
      <c r="BE125" s="967"/>
      <c r="BF125" s="968"/>
      <c r="BG125" s="969"/>
      <c r="BH125" s="969"/>
      <c r="BI125" s="969"/>
      <c r="BJ125" s="970"/>
    </row>
    <row r="126" spans="2:62" ht="20.25" customHeight="1">
      <c r="B126" s="1006"/>
      <c r="C126" s="1007"/>
      <c r="D126" s="1008"/>
      <c r="E126" s="405"/>
      <c r="F126" s="406">
        <f>C125</f>
        <v>0</v>
      </c>
      <c r="G126" s="405"/>
      <c r="H126" s="406">
        <f>I125</f>
        <v>0</v>
      </c>
      <c r="I126" s="1009"/>
      <c r="J126" s="1010"/>
      <c r="K126" s="1011"/>
      <c r="L126" s="1012"/>
      <c r="M126" s="1012"/>
      <c r="N126" s="1008"/>
      <c r="O126" s="998"/>
      <c r="P126" s="999"/>
      <c r="Q126" s="999"/>
      <c r="R126" s="999"/>
      <c r="S126" s="1000"/>
      <c r="T126" s="399" t="s">
        <v>663</v>
      </c>
      <c r="U126" s="400"/>
      <c r="V126" s="401"/>
      <c r="W126" s="387" t="str">
        <v/>
      </c>
      <c r="X126" s="388" t="str">
        <v/>
      </c>
      <c r="Y126" s="388" t="str">
        <v/>
      </c>
      <c r="Z126" s="388" t="str">
        <v/>
      </c>
      <c r="AA126" s="388" t="str">
        <v/>
      </c>
      <c r="AB126" s="388" t="str">
        <v/>
      </c>
      <c r="AC126" s="389" t="str">
        <v/>
      </c>
      <c r="AD126" s="387" t="str">
        <v/>
      </c>
      <c r="AE126" s="388" t="str">
        <v/>
      </c>
      <c r="AF126" s="388" t="str">
        <v/>
      </c>
      <c r="AG126" s="388" t="str">
        <v/>
      </c>
      <c r="AH126" s="388" t="str">
        <v/>
      </c>
      <c r="AI126" s="388" t="str">
        <v/>
      </c>
      <c r="AJ126" s="389" t="str">
        <v/>
      </c>
      <c r="AK126" s="387" t="str">
        <v/>
      </c>
      <c r="AL126" s="388" t="str">
        <v/>
      </c>
      <c r="AM126" s="388" t="str">
        <v/>
      </c>
      <c r="AN126" s="388" t="str">
        <v/>
      </c>
      <c r="AO126" s="388" t="str">
        <v/>
      </c>
      <c r="AP126" s="388" t="str">
        <v/>
      </c>
      <c r="AQ126" s="389" t="str">
        <v/>
      </c>
      <c r="AR126" s="387" t="str">
        <v/>
      </c>
      <c r="AS126" s="388" t="str">
        <v/>
      </c>
      <c r="AT126" s="388" t="str">
        <v/>
      </c>
      <c r="AU126" s="388" t="str">
        <v/>
      </c>
      <c r="AV126" s="388" t="str">
        <v/>
      </c>
      <c r="AW126" s="388" t="str">
        <v/>
      </c>
      <c r="AX126" s="389" t="str">
        <v/>
      </c>
      <c r="AY126" s="387" t="str">
        <v/>
      </c>
      <c r="AZ126" s="388" t="str">
        <v/>
      </c>
      <c r="BA126" s="388" t="str">
        <v/>
      </c>
      <c r="BB126" s="981">
        <f>IF($BE$3="４週",SUM(W126:AX126),IF($BE$3="暦月",SUM(W126:BA126),""))</f>
        <v>0</v>
      </c>
      <c r="BC126" s="982"/>
      <c r="BD126" s="983">
        <f>IF($BE$3="４週",BB126/4,IF($BE$3="暦月",(BB126/($BE$8/7)),""))</f>
        <v>0</v>
      </c>
      <c r="BE126" s="982"/>
      <c r="BF126" s="978"/>
      <c r="BG126" s="979"/>
      <c r="BH126" s="979"/>
      <c r="BI126" s="979"/>
      <c r="BJ126" s="980"/>
    </row>
    <row r="127" spans="2:62" ht="20.25" customHeight="1">
      <c r="B127" s="984">
        <f>B125+1</f>
        <v>56</v>
      </c>
      <c r="C127" s="986"/>
      <c r="D127" s="987"/>
      <c r="E127" s="382"/>
      <c r="F127" s="383"/>
      <c r="G127" s="382"/>
      <c r="H127" s="383"/>
      <c r="I127" s="990"/>
      <c r="J127" s="991"/>
      <c r="K127" s="994"/>
      <c r="L127" s="995"/>
      <c r="M127" s="995"/>
      <c r="N127" s="987"/>
      <c r="O127" s="998"/>
      <c r="P127" s="999"/>
      <c r="Q127" s="999"/>
      <c r="R127" s="999"/>
      <c r="S127" s="1000"/>
      <c r="T127" s="402" t="s">
        <v>662</v>
      </c>
      <c r="U127" s="403"/>
      <c r="V127" s="404"/>
      <c r="W127" s="395"/>
      <c r="X127" s="396"/>
      <c r="Y127" s="396"/>
      <c r="Z127" s="396"/>
      <c r="AA127" s="396"/>
      <c r="AB127" s="396"/>
      <c r="AC127" s="397"/>
      <c r="AD127" s="395"/>
      <c r="AE127" s="396"/>
      <c r="AF127" s="396"/>
      <c r="AG127" s="396"/>
      <c r="AH127" s="396"/>
      <c r="AI127" s="396"/>
      <c r="AJ127" s="397"/>
      <c r="AK127" s="395"/>
      <c r="AL127" s="396"/>
      <c r="AM127" s="396"/>
      <c r="AN127" s="396"/>
      <c r="AO127" s="396"/>
      <c r="AP127" s="396"/>
      <c r="AQ127" s="397"/>
      <c r="AR127" s="395"/>
      <c r="AS127" s="396"/>
      <c r="AT127" s="396"/>
      <c r="AU127" s="396"/>
      <c r="AV127" s="396"/>
      <c r="AW127" s="396"/>
      <c r="AX127" s="397"/>
      <c r="AY127" s="395"/>
      <c r="AZ127" s="396"/>
      <c r="BA127" s="398"/>
      <c r="BB127" s="1004"/>
      <c r="BC127" s="1005"/>
      <c r="BD127" s="966"/>
      <c r="BE127" s="967"/>
      <c r="BF127" s="968"/>
      <c r="BG127" s="969"/>
      <c r="BH127" s="969"/>
      <c r="BI127" s="969"/>
      <c r="BJ127" s="970"/>
    </row>
    <row r="128" spans="2:62" ht="20.25" customHeight="1">
      <c r="B128" s="1006"/>
      <c r="C128" s="1007"/>
      <c r="D128" s="1008"/>
      <c r="E128" s="405"/>
      <c r="F128" s="406">
        <f>C127</f>
        <v>0</v>
      </c>
      <c r="G128" s="405"/>
      <c r="H128" s="406">
        <f>I127</f>
        <v>0</v>
      </c>
      <c r="I128" s="1009"/>
      <c r="J128" s="1010"/>
      <c r="K128" s="1011"/>
      <c r="L128" s="1012"/>
      <c r="M128" s="1012"/>
      <c r="N128" s="1008"/>
      <c r="O128" s="998"/>
      <c r="P128" s="999"/>
      <c r="Q128" s="999"/>
      <c r="R128" s="999"/>
      <c r="S128" s="1000"/>
      <c r="T128" s="399" t="s">
        <v>663</v>
      </c>
      <c r="U128" s="400"/>
      <c r="V128" s="401"/>
      <c r="W128" s="387" t="str">
        <v/>
      </c>
      <c r="X128" s="388" t="str">
        <v/>
      </c>
      <c r="Y128" s="388" t="str">
        <v/>
      </c>
      <c r="Z128" s="388" t="str">
        <v/>
      </c>
      <c r="AA128" s="388" t="str">
        <v/>
      </c>
      <c r="AB128" s="388" t="str">
        <v/>
      </c>
      <c r="AC128" s="389" t="str">
        <v/>
      </c>
      <c r="AD128" s="387" t="str">
        <v/>
      </c>
      <c r="AE128" s="388" t="str">
        <v/>
      </c>
      <c r="AF128" s="388" t="str">
        <v/>
      </c>
      <c r="AG128" s="388" t="str">
        <v/>
      </c>
      <c r="AH128" s="388" t="str">
        <v/>
      </c>
      <c r="AI128" s="388" t="str">
        <v/>
      </c>
      <c r="AJ128" s="389" t="str">
        <v/>
      </c>
      <c r="AK128" s="387" t="str">
        <v/>
      </c>
      <c r="AL128" s="388" t="str">
        <v/>
      </c>
      <c r="AM128" s="388" t="str">
        <v/>
      </c>
      <c r="AN128" s="388" t="str">
        <v/>
      </c>
      <c r="AO128" s="388" t="str">
        <v/>
      </c>
      <c r="AP128" s="388" t="str">
        <v/>
      </c>
      <c r="AQ128" s="389" t="str">
        <v/>
      </c>
      <c r="AR128" s="387" t="str">
        <v/>
      </c>
      <c r="AS128" s="388" t="str">
        <v/>
      </c>
      <c r="AT128" s="388" t="str">
        <v/>
      </c>
      <c r="AU128" s="388" t="str">
        <v/>
      </c>
      <c r="AV128" s="388" t="str">
        <v/>
      </c>
      <c r="AW128" s="388" t="str">
        <v/>
      </c>
      <c r="AX128" s="389" t="str">
        <v/>
      </c>
      <c r="AY128" s="387" t="str">
        <v/>
      </c>
      <c r="AZ128" s="388" t="str">
        <v/>
      </c>
      <c r="BA128" s="388" t="str">
        <v/>
      </c>
      <c r="BB128" s="981">
        <f>IF($BE$3="４週",SUM(W128:AX128),IF($BE$3="暦月",SUM(W128:BA128),""))</f>
        <v>0</v>
      </c>
      <c r="BC128" s="982"/>
      <c r="BD128" s="983">
        <f>IF($BE$3="４週",BB128/4,IF($BE$3="暦月",(BB128/($BE$8/7)),""))</f>
        <v>0</v>
      </c>
      <c r="BE128" s="982"/>
      <c r="BF128" s="978"/>
      <c r="BG128" s="979"/>
      <c r="BH128" s="979"/>
      <c r="BI128" s="979"/>
      <c r="BJ128" s="980"/>
    </row>
    <row r="129" spans="2:62" ht="20.25" customHeight="1">
      <c r="B129" s="984">
        <f>B127+1</f>
        <v>57</v>
      </c>
      <c r="C129" s="986"/>
      <c r="D129" s="987"/>
      <c r="E129" s="382"/>
      <c r="F129" s="383"/>
      <c r="G129" s="382"/>
      <c r="H129" s="383"/>
      <c r="I129" s="990"/>
      <c r="J129" s="991"/>
      <c r="K129" s="994"/>
      <c r="L129" s="995"/>
      <c r="M129" s="995"/>
      <c r="N129" s="987"/>
      <c r="O129" s="998"/>
      <c r="P129" s="999"/>
      <c r="Q129" s="999"/>
      <c r="R129" s="999"/>
      <c r="S129" s="1000"/>
      <c r="T129" s="402" t="s">
        <v>662</v>
      </c>
      <c r="U129" s="403"/>
      <c r="V129" s="404"/>
      <c r="W129" s="395"/>
      <c r="X129" s="396"/>
      <c r="Y129" s="396"/>
      <c r="Z129" s="396"/>
      <c r="AA129" s="396"/>
      <c r="AB129" s="396"/>
      <c r="AC129" s="397"/>
      <c r="AD129" s="395"/>
      <c r="AE129" s="396"/>
      <c r="AF129" s="396"/>
      <c r="AG129" s="396"/>
      <c r="AH129" s="396"/>
      <c r="AI129" s="396"/>
      <c r="AJ129" s="397"/>
      <c r="AK129" s="395"/>
      <c r="AL129" s="396"/>
      <c r="AM129" s="396"/>
      <c r="AN129" s="396"/>
      <c r="AO129" s="396"/>
      <c r="AP129" s="396"/>
      <c r="AQ129" s="397"/>
      <c r="AR129" s="395"/>
      <c r="AS129" s="396"/>
      <c r="AT129" s="396"/>
      <c r="AU129" s="396"/>
      <c r="AV129" s="396"/>
      <c r="AW129" s="396"/>
      <c r="AX129" s="397"/>
      <c r="AY129" s="395"/>
      <c r="AZ129" s="396"/>
      <c r="BA129" s="398"/>
      <c r="BB129" s="1004"/>
      <c r="BC129" s="1005"/>
      <c r="BD129" s="966"/>
      <c r="BE129" s="967"/>
      <c r="BF129" s="968"/>
      <c r="BG129" s="969"/>
      <c r="BH129" s="969"/>
      <c r="BI129" s="969"/>
      <c r="BJ129" s="970"/>
    </row>
    <row r="130" spans="2:62" ht="20.25" customHeight="1">
      <c r="B130" s="1006"/>
      <c r="C130" s="1007"/>
      <c r="D130" s="1008"/>
      <c r="E130" s="405"/>
      <c r="F130" s="406">
        <f>C129</f>
        <v>0</v>
      </c>
      <c r="G130" s="405"/>
      <c r="H130" s="406">
        <f>I129</f>
        <v>0</v>
      </c>
      <c r="I130" s="1009"/>
      <c r="J130" s="1010"/>
      <c r="K130" s="1011"/>
      <c r="L130" s="1012"/>
      <c r="M130" s="1012"/>
      <c r="N130" s="1008"/>
      <c r="O130" s="998"/>
      <c r="P130" s="999"/>
      <c r="Q130" s="999"/>
      <c r="R130" s="999"/>
      <c r="S130" s="1000"/>
      <c r="T130" s="399" t="s">
        <v>663</v>
      </c>
      <c r="U130" s="400"/>
      <c r="V130" s="401"/>
      <c r="W130" s="387" t="str">
        <v/>
      </c>
      <c r="X130" s="388" t="str">
        <v/>
      </c>
      <c r="Y130" s="388" t="str">
        <v/>
      </c>
      <c r="Z130" s="388" t="str">
        <v/>
      </c>
      <c r="AA130" s="388" t="str">
        <v/>
      </c>
      <c r="AB130" s="388" t="str">
        <v/>
      </c>
      <c r="AC130" s="389" t="str">
        <v/>
      </c>
      <c r="AD130" s="387" t="str">
        <v/>
      </c>
      <c r="AE130" s="388" t="str">
        <v/>
      </c>
      <c r="AF130" s="388" t="str">
        <v/>
      </c>
      <c r="AG130" s="388" t="str">
        <v/>
      </c>
      <c r="AH130" s="388" t="str">
        <v/>
      </c>
      <c r="AI130" s="388" t="str">
        <v/>
      </c>
      <c r="AJ130" s="389" t="str">
        <v/>
      </c>
      <c r="AK130" s="387" t="str">
        <v/>
      </c>
      <c r="AL130" s="388" t="str">
        <v/>
      </c>
      <c r="AM130" s="388" t="str">
        <v/>
      </c>
      <c r="AN130" s="388" t="str">
        <v/>
      </c>
      <c r="AO130" s="388" t="str">
        <v/>
      </c>
      <c r="AP130" s="388" t="str">
        <v/>
      </c>
      <c r="AQ130" s="389" t="str">
        <v/>
      </c>
      <c r="AR130" s="387" t="str">
        <v/>
      </c>
      <c r="AS130" s="388" t="str">
        <v/>
      </c>
      <c r="AT130" s="388" t="str">
        <v/>
      </c>
      <c r="AU130" s="388" t="str">
        <v/>
      </c>
      <c r="AV130" s="388" t="str">
        <v/>
      </c>
      <c r="AW130" s="388" t="str">
        <v/>
      </c>
      <c r="AX130" s="389" t="str">
        <v/>
      </c>
      <c r="AY130" s="387" t="str">
        <v/>
      </c>
      <c r="AZ130" s="388" t="str">
        <v/>
      </c>
      <c r="BA130" s="388" t="str">
        <v/>
      </c>
      <c r="BB130" s="981">
        <f>IF($BE$3="４週",SUM(W130:AX130),IF($BE$3="暦月",SUM(W130:BA130),""))</f>
        <v>0</v>
      </c>
      <c r="BC130" s="982"/>
      <c r="BD130" s="983">
        <f>IF($BE$3="４週",BB130/4,IF($BE$3="暦月",(BB130/($BE$8/7)),""))</f>
        <v>0</v>
      </c>
      <c r="BE130" s="982"/>
      <c r="BF130" s="978"/>
      <c r="BG130" s="979"/>
      <c r="BH130" s="979"/>
      <c r="BI130" s="979"/>
      <c r="BJ130" s="980"/>
    </row>
    <row r="131" spans="2:62" ht="20.25" customHeight="1">
      <c r="B131" s="984">
        <f>B129+1</f>
        <v>58</v>
      </c>
      <c r="C131" s="986"/>
      <c r="D131" s="987"/>
      <c r="E131" s="382"/>
      <c r="F131" s="383"/>
      <c r="G131" s="382"/>
      <c r="H131" s="383"/>
      <c r="I131" s="990"/>
      <c r="J131" s="991"/>
      <c r="K131" s="994"/>
      <c r="L131" s="995"/>
      <c r="M131" s="995"/>
      <c r="N131" s="987"/>
      <c r="O131" s="998"/>
      <c r="P131" s="999"/>
      <c r="Q131" s="999"/>
      <c r="R131" s="999"/>
      <c r="S131" s="1000"/>
      <c r="T131" s="402" t="s">
        <v>662</v>
      </c>
      <c r="U131" s="403"/>
      <c r="V131" s="404"/>
      <c r="W131" s="395"/>
      <c r="X131" s="396"/>
      <c r="Y131" s="396"/>
      <c r="Z131" s="396"/>
      <c r="AA131" s="396"/>
      <c r="AB131" s="396"/>
      <c r="AC131" s="397"/>
      <c r="AD131" s="395"/>
      <c r="AE131" s="396"/>
      <c r="AF131" s="396"/>
      <c r="AG131" s="396"/>
      <c r="AH131" s="396"/>
      <c r="AI131" s="396"/>
      <c r="AJ131" s="397"/>
      <c r="AK131" s="395"/>
      <c r="AL131" s="396"/>
      <c r="AM131" s="396"/>
      <c r="AN131" s="396"/>
      <c r="AO131" s="396"/>
      <c r="AP131" s="396"/>
      <c r="AQ131" s="397"/>
      <c r="AR131" s="395"/>
      <c r="AS131" s="396"/>
      <c r="AT131" s="396"/>
      <c r="AU131" s="396"/>
      <c r="AV131" s="396"/>
      <c r="AW131" s="396"/>
      <c r="AX131" s="397"/>
      <c r="AY131" s="395"/>
      <c r="AZ131" s="396"/>
      <c r="BA131" s="398"/>
      <c r="BB131" s="1004"/>
      <c r="BC131" s="1005"/>
      <c r="BD131" s="966"/>
      <c r="BE131" s="967"/>
      <c r="BF131" s="968"/>
      <c r="BG131" s="969"/>
      <c r="BH131" s="969"/>
      <c r="BI131" s="969"/>
      <c r="BJ131" s="970"/>
    </row>
    <row r="132" spans="2:62" ht="20.25" customHeight="1">
      <c r="B132" s="1006"/>
      <c r="C132" s="1007"/>
      <c r="D132" s="1008"/>
      <c r="E132" s="405"/>
      <c r="F132" s="406">
        <f>C131</f>
        <v>0</v>
      </c>
      <c r="G132" s="405"/>
      <c r="H132" s="406">
        <f>I131</f>
        <v>0</v>
      </c>
      <c r="I132" s="1009"/>
      <c r="J132" s="1010"/>
      <c r="K132" s="1011"/>
      <c r="L132" s="1012"/>
      <c r="M132" s="1012"/>
      <c r="N132" s="1008"/>
      <c r="O132" s="998"/>
      <c r="P132" s="999"/>
      <c r="Q132" s="999"/>
      <c r="R132" s="999"/>
      <c r="S132" s="1000"/>
      <c r="T132" s="399" t="s">
        <v>663</v>
      </c>
      <c r="U132" s="400"/>
      <c r="V132" s="401"/>
      <c r="W132" s="387" t="str">
        <v/>
      </c>
      <c r="X132" s="388" t="str">
        <v/>
      </c>
      <c r="Y132" s="388" t="str">
        <v/>
      </c>
      <c r="Z132" s="388" t="str">
        <v/>
      </c>
      <c r="AA132" s="388" t="str">
        <v/>
      </c>
      <c r="AB132" s="388" t="str">
        <v/>
      </c>
      <c r="AC132" s="389" t="str">
        <v/>
      </c>
      <c r="AD132" s="387" t="str">
        <v/>
      </c>
      <c r="AE132" s="388" t="str">
        <v/>
      </c>
      <c r="AF132" s="388" t="str">
        <v/>
      </c>
      <c r="AG132" s="388" t="str">
        <v/>
      </c>
      <c r="AH132" s="388" t="str">
        <v/>
      </c>
      <c r="AI132" s="388" t="str">
        <v/>
      </c>
      <c r="AJ132" s="389" t="str">
        <v/>
      </c>
      <c r="AK132" s="387" t="str">
        <v/>
      </c>
      <c r="AL132" s="388" t="str">
        <v/>
      </c>
      <c r="AM132" s="388" t="str">
        <v/>
      </c>
      <c r="AN132" s="388" t="str">
        <v/>
      </c>
      <c r="AO132" s="388" t="str">
        <v/>
      </c>
      <c r="AP132" s="388" t="str">
        <v/>
      </c>
      <c r="AQ132" s="389" t="str">
        <v/>
      </c>
      <c r="AR132" s="387" t="str">
        <v/>
      </c>
      <c r="AS132" s="388" t="str">
        <v/>
      </c>
      <c r="AT132" s="388" t="str">
        <v/>
      </c>
      <c r="AU132" s="388" t="str">
        <v/>
      </c>
      <c r="AV132" s="388" t="str">
        <v/>
      </c>
      <c r="AW132" s="388" t="str">
        <v/>
      </c>
      <c r="AX132" s="389" t="str">
        <v/>
      </c>
      <c r="AY132" s="387" t="str">
        <v/>
      </c>
      <c r="AZ132" s="388" t="str">
        <v/>
      </c>
      <c r="BA132" s="388" t="str">
        <v/>
      </c>
      <c r="BB132" s="981">
        <f>IF($BE$3="４週",SUM(W132:AX132),IF($BE$3="暦月",SUM(W132:BA132),""))</f>
        <v>0</v>
      </c>
      <c r="BC132" s="982"/>
      <c r="BD132" s="983">
        <f>IF($BE$3="４週",BB132/4,IF($BE$3="暦月",(BB132/($BE$8/7)),""))</f>
        <v>0</v>
      </c>
      <c r="BE132" s="982"/>
      <c r="BF132" s="978"/>
      <c r="BG132" s="979"/>
      <c r="BH132" s="979"/>
      <c r="BI132" s="979"/>
      <c r="BJ132" s="980"/>
    </row>
    <row r="133" spans="2:62" ht="20.25" customHeight="1">
      <c r="B133" s="984">
        <f>B131+1</f>
        <v>59</v>
      </c>
      <c r="C133" s="986"/>
      <c r="D133" s="987"/>
      <c r="E133" s="382"/>
      <c r="F133" s="383"/>
      <c r="G133" s="382"/>
      <c r="H133" s="383"/>
      <c r="I133" s="990"/>
      <c r="J133" s="991"/>
      <c r="K133" s="994"/>
      <c r="L133" s="995"/>
      <c r="M133" s="995"/>
      <c r="N133" s="987"/>
      <c r="O133" s="998"/>
      <c r="P133" s="999"/>
      <c r="Q133" s="999"/>
      <c r="R133" s="999"/>
      <c r="S133" s="1000"/>
      <c r="T133" s="402" t="s">
        <v>662</v>
      </c>
      <c r="U133" s="403"/>
      <c r="V133" s="404"/>
      <c r="W133" s="395"/>
      <c r="X133" s="396"/>
      <c r="Y133" s="396"/>
      <c r="Z133" s="396"/>
      <c r="AA133" s="396"/>
      <c r="AB133" s="396"/>
      <c r="AC133" s="397"/>
      <c r="AD133" s="395"/>
      <c r="AE133" s="396"/>
      <c r="AF133" s="396"/>
      <c r="AG133" s="396"/>
      <c r="AH133" s="396"/>
      <c r="AI133" s="396"/>
      <c r="AJ133" s="397"/>
      <c r="AK133" s="395"/>
      <c r="AL133" s="396"/>
      <c r="AM133" s="396"/>
      <c r="AN133" s="396"/>
      <c r="AO133" s="396"/>
      <c r="AP133" s="396"/>
      <c r="AQ133" s="397"/>
      <c r="AR133" s="395"/>
      <c r="AS133" s="396"/>
      <c r="AT133" s="396"/>
      <c r="AU133" s="396"/>
      <c r="AV133" s="396"/>
      <c r="AW133" s="396"/>
      <c r="AX133" s="397"/>
      <c r="AY133" s="395"/>
      <c r="AZ133" s="396"/>
      <c r="BA133" s="398"/>
      <c r="BB133" s="1004"/>
      <c r="BC133" s="1005"/>
      <c r="BD133" s="966"/>
      <c r="BE133" s="967"/>
      <c r="BF133" s="968"/>
      <c r="BG133" s="969"/>
      <c r="BH133" s="969"/>
      <c r="BI133" s="969"/>
      <c r="BJ133" s="970"/>
    </row>
    <row r="134" spans="2:62" ht="20.25" customHeight="1">
      <c r="B134" s="1006"/>
      <c r="C134" s="1007"/>
      <c r="D134" s="1008"/>
      <c r="E134" s="405"/>
      <c r="F134" s="406">
        <f>C133</f>
        <v>0</v>
      </c>
      <c r="G134" s="405"/>
      <c r="H134" s="406">
        <f>I133</f>
        <v>0</v>
      </c>
      <c r="I134" s="1009"/>
      <c r="J134" s="1010"/>
      <c r="K134" s="1011"/>
      <c r="L134" s="1012"/>
      <c r="M134" s="1012"/>
      <c r="N134" s="1008"/>
      <c r="O134" s="998"/>
      <c r="P134" s="999"/>
      <c r="Q134" s="999"/>
      <c r="R134" s="999"/>
      <c r="S134" s="1000"/>
      <c r="T134" s="399" t="s">
        <v>663</v>
      </c>
      <c r="U134" s="400"/>
      <c r="V134" s="401"/>
      <c r="W134" s="387" t="str">
        <v/>
      </c>
      <c r="X134" s="388" t="str">
        <v/>
      </c>
      <c r="Y134" s="388" t="str">
        <v/>
      </c>
      <c r="Z134" s="388" t="str">
        <v/>
      </c>
      <c r="AA134" s="388" t="str">
        <v/>
      </c>
      <c r="AB134" s="388" t="str">
        <v/>
      </c>
      <c r="AC134" s="389" t="str">
        <v/>
      </c>
      <c r="AD134" s="387" t="str">
        <v/>
      </c>
      <c r="AE134" s="388" t="str">
        <v/>
      </c>
      <c r="AF134" s="388" t="str">
        <v/>
      </c>
      <c r="AG134" s="388" t="str">
        <v/>
      </c>
      <c r="AH134" s="388" t="str">
        <v/>
      </c>
      <c r="AI134" s="388" t="str">
        <v/>
      </c>
      <c r="AJ134" s="389" t="str">
        <v/>
      </c>
      <c r="AK134" s="387" t="str">
        <v/>
      </c>
      <c r="AL134" s="388" t="str">
        <v/>
      </c>
      <c r="AM134" s="388" t="str">
        <v/>
      </c>
      <c r="AN134" s="388" t="str">
        <v/>
      </c>
      <c r="AO134" s="388" t="str">
        <v/>
      </c>
      <c r="AP134" s="388" t="str">
        <v/>
      </c>
      <c r="AQ134" s="389" t="str">
        <v/>
      </c>
      <c r="AR134" s="387" t="str">
        <v/>
      </c>
      <c r="AS134" s="388" t="str">
        <v/>
      </c>
      <c r="AT134" s="388" t="str">
        <v/>
      </c>
      <c r="AU134" s="388" t="str">
        <v/>
      </c>
      <c r="AV134" s="388" t="str">
        <v/>
      </c>
      <c r="AW134" s="388" t="str">
        <v/>
      </c>
      <c r="AX134" s="389" t="str">
        <v/>
      </c>
      <c r="AY134" s="387" t="str">
        <v/>
      </c>
      <c r="AZ134" s="388" t="str">
        <v/>
      </c>
      <c r="BA134" s="388" t="str">
        <v/>
      </c>
      <c r="BB134" s="981">
        <f>IF($BE$3="４週",SUM(W134:AX134),IF($BE$3="暦月",SUM(W134:BA134),""))</f>
        <v>0</v>
      </c>
      <c r="BC134" s="982"/>
      <c r="BD134" s="983">
        <f>IF($BE$3="４週",BB134/4,IF($BE$3="暦月",(BB134/($BE$8/7)),""))</f>
        <v>0</v>
      </c>
      <c r="BE134" s="982"/>
      <c r="BF134" s="978"/>
      <c r="BG134" s="979"/>
      <c r="BH134" s="979"/>
      <c r="BI134" s="979"/>
      <c r="BJ134" s="980"/>
    </row>
    <row r="135" spans="2:62" ht="20.25" customHeight="1">
      <c r="B135" s="984">
        <f>B133+1</f>
        <v>60</v>
      </c>
      <c r="C135" s="986"/>
      <c r="D135" s="987"/>
      <c r="E135" s="382"/>
      <c r="F135" s="383"/>
      <c r="G135" s="382"/>
      <c r="H135" s="383"/>
      <c r="I135" s="990"/>
      <c r="J135" s="991"/>
      <c r="K135" s="994"/>
      <c r="L135" s="995"/>
      <c r="M135" s="995"/>
      <c r="N135" s="987"/>
      <c r="O135" s="998"/>
      <c r="P135" s="999"/>
      <c r="Q135" s="999"/>
      <c r="R135" s="999"/>
      <c r="S135" s="1000"/>
      <c r="T135" s="402" t="s">
        <v>662</v>
      </c>
      <c r="U135" s="403"/>
      <c r="V135" s="404"/>
      <c r="W135" s="395"/>
      <c r="X135" s="396"/>
      <c r="Y135" s="396"/>
      <c r="Z135" s="396"/>
      <c r="AA135" s="396"/>
      <c r="AB135" s="396"/>
      <c r="AC135" s="397"/>
      <c r="AD135" s="395"/>
      <c r="AE135" s="396"/>
      <c r="AF135" s="396"/>
      <c r="AG135" s="396"/>
      <c r="AH135" s="396"/>
      <c r="AI135" s="396"/>
      <c r="AJ135" s="397"/>
      <c r="AK135" s="395"/>
      <c r="AL135" s="396"/>
      <c r="AM135" s="396"/>
      <c r="AN135" s="396"/>
      <c r="AO135" s="396"/>
      <c r="AP135" s="396"/>
      <c r="AQ135" s="397"/>
      <c r="AR135" s="395"/>
      <c r="AS135" s="396"/>
      <c r="AT135" s="396"/>
      <c r="AU135" s="396"/>
      <c r="AV135" s="396"/>
      <c r="AW135" s="396"/>
      <c r="AX135" s="397"/>
      <c r="AY135" s="395"/>
      <c r="AZ135" s="396"/>
      <c r="BA135" s="398"/>
      <c r="BB135" s="1004"/>
      <c r="BC135" s="1005"/>
      <c r="BD135" s="966"/>
      <c r="BE135" s="967"/>
      <c r="BF135" s="968"/>
      <c r="BG135" s="969"/>
      <c r="BH135" s="969"/>
      <c r="BI135" s="969"/>
      <c r="BJ135" s="970"/>
    </row>
    <row r="136" spans="2:62" ht="20.25" customHeight="1">
      <c r="B136" s="1006"/>
      <c r="C136" s="1007"/>
      <c r="D136" s="1008"/>
      <c r="E136" s="405"/>
      <c r="F136" s="406">
        <f>C135</f>
        <v>0</v>
      </c>
      <c r="G136" s="405"/>
      <c r="H136" s="406">
        <f>I135</f>
        <v>0</v>
      </c>
      <c r="I136" s="1009"/>
      <c r="J136" s="1010"/>
      <c r="K136" s="1011"/>
      <c r="L136" s="1012"/>
      <c r="M136" s="1012"/>
      <c r="N136" s="1008"/>
      <c r="O136" s="998"/>
      <c r="P136" s="999"/>
      <c r="Q136" s="999"/>
      <c r="R136" s="999"/>
      <c r="S136" s="1000"/>
      <c r="T136" s="399" t="s">
        <v>663</v>
      </c>
      <c r="U136" s="400"/>
      <c r="V136" s="401"/>
      <c r="W136" s="387" t="str">
        <v/>
      </c>
      <c r="X136" s="388" t="str">
        <v/>
      </c>
      <c r="Y136" s="388" t="str">
        <v/>
      </c>
      <c r="Z136" s="388" t="str">
        <v/>
      </c>
      <c r="AA136" s="388" t="str">
        <v/>
      </c>
      <c r="AB136" s="388" t="str">
        <v/>
      </c>
      <c r="AC136" s="389" t="str">
        <v/>
      </c>
      <c r="AD136" s="387" t="str">
        <v/>
      </c>
      <c r="AE136" s="388" t="str">
        <v/>
      </c>
      <c r="AF136" s="388" t="str">
        <v/>
      </c>
      <c r="AG136" s="388" t="str">
        <v/>
      </c>
      <c r="AH136" s="388" t="str">
        <v/>
      </c>
      <c r="AI136" s="388" t="str">
        <v/>
      </c>
      <c r="AJ136" s="389" t="str">
        <v/>
      </c>
      <c r="AK136" s="387" t="str">
        <v/>
      </c>
      <c r="AL136" s="388" t="str">
        <v/>
      </c>
      <c r="AM136" s="388" t="str">
        <v/>
      </c>
      <c r="AN136" s="388" t="str">
        <v/>
      </c>
      <c r="AO136" s="388" t="str">
        <v/>
      </c>
      <c r="AP136" s="388" t="str">
        <v/>
      </c>
      <c r="AQ136" s="389" t="str">
        <v/>
      </c>
      <c r="AR136" s="387" t="str">
        <v/>
      </c>
      <c r="AS136" s="388" t="str">
        <v/>
      </c>
      <c r="AT136" s="388" t="str">
        <v/>
      </c>
      <c r="AU136" s="388" t="str">
        <v/>
      </c>
      <c r="AV136" s="388" t="str">
        <v/>
      </c>
      <c r="AW136" s="388" t="str">
        <v/>
      </c>
      <c r="AX136" s="389" t="str">
        <v/>
      </c>
      <c r="AY136" s="387" t="str">
        <v/>
      </c>
      <c r="AZ136" s="388" t="str">
        <v/>
      </c>
      <c r="BA136" s="388" t="str">
        <v/>
      </c>
      <c r="BB136" s="981">
        <f>IF($BE$3="４週",SUM(W136:AX136),IF($BE$3="暦月",SUM(W136:BA136),""))</f>
        <v>0</v>
      </c>
      <c r="BC136" s="982"/>
      <c r="BD136" s="983">
        <f>IF($BE$3="４週",BB136/4,IF($BE$3="暦月",(BB136/($BE$8/7)),""))</f>
        <v>0</v>
      </c>
      <c r="BE136" s="982"/>
      <c r="BF136" s="978"/>
      <c r="BG136" s="979"/>
      <c r="BH136" s="979"/>
      <c r="BI136" s="979"/>
      <c r="BJ136" s="980"/>
    </row>
    <row r="137" spans="2:62" ht="20.25" customHeight="1">
      <c r="B137" s="984">
        <f>B135+1</f>
        <v>61</v>
      </c>
      <c r="C137" s="986"/>
      <c r="D137" s="987"/>
      <c r="E137" s="382"/>
      <c r="F137" s="383"/>
      <c r="G137" s="382"/>
      <c r="H137" s="383"/>
      <c r="I137" s="990"/>
      <c r="J137" s="991"/>
      <c r="K137" s="994"/>
      <c r="L137" s="995"/>
      <c r="M137" s="995"/>
      <c r="N137" s="987"/>
      <c r="O137" s="998"/>
      <c r="P137" s="999"/>
      <c r="Q137" s="999"/>
      <c r="R137" s="999"/>
      <c r="S137" s="1000"/>
      <c r="T137" s="402" t="s">
        <v>662</v>
      </c>
      <c r="U137" s="403"/>
      <c r="V137" s="404"/>
      <c r="W137" s="395"/>
      <c r="X137" s="396"/>
      <c r="Y137" s="396"/>
      <c r="Z137" s="396"/>
      <c r="AA137" s="396"/>
      <c r="AB137" s="396"/>
      <c r="AC137" s="397"/>
      <c r="AD137" s="395"/>
      <c r="AE137" s="396"/>
      <c r="AF137" s="396"/>
      <c r="AG137" s="396"/>
      <c r="AH137" s="396"/>
      <c r="AI137" s="396"/>
      <c r="AJ137" s="397"/>
      <c r="AK137" s="395"/>
      <c r="AL137" s="396"/>
      <c r="AM137" s="396"/>
      <c r="AN137" s="396"/>
      <c r="AO137" s="396"/>
      <c r="AP137" s="396"/>
      <c r="AQ137" s="397"/>
      <c r="AR137" s="395"/>
      <c r="AS137" s="396"/>
      <c r="AT137" s="396"/>
      <c r="AU137" s="396"/>
      <c r="AV137" s="396"/>
      <c r="AW137" s="396"/>
      <c r="AX137" s="397"/>
      <c r="AY137" s="395"/>
      <c r="AZ137" s="396"/>
      <c r="BA137" s="398"/>
      <c r="BB137" s="1004"/>
      <c r="BC137" s="1005"/>
      <c r="BD137" s="966"/>
      <c r="BE137" s="967"/>
      <c r="BF137" s="968"/>
      <c r="BG137" s="969"/>
      <c r="BH137" s="969"/>
      <c r="BI137" s="969"/>
      <c r="BJ137" s="970"/>
    </row>
    <row r="138" spans="2:62" ht="20.25" customHeight="1">
      <c r="B138" s="1006"/>
      <c r="C138" s="1007"/>
      <c r="D138" s="1008"/>
      <c r="E138" s="405"/>
      <c r="F138" s="406">
        <f>C137</f>
        <v>0</v>
      </c>
      <c r="G138" s="405"/>
      <c r="H138" s="406">
        <f>I137</f>
        <v>0</v>
      </c>
      <c r="I138" s="1009"/>
      <c r="J138" s="1010"/>
      <c r="K138" s="1011"/>
      <c r="L138" s="1012"/>
      <c r="M138" s="1012"/>
      <c r="N138" s="1008"/>
      <c r="O138" s="998"/>
      <c r="P138" s="999"/>
      <c r="Q138" s="999"/>
      <c r="R138" s="999"/>
      <c r="S138" s="1000"/>
      <c r="T138" s="399" t="s">
        <v>663</v>
      </c>
      <c r="U138" s="400"/>
      <c r="V138" s="401"/>
      <c r="W138" s="387" t="str">
        <v/>
      </c>
      <c r="X138" s="388" t="str">
        <v/>
      </c>
      <c r="Y138" s="388" t="str">
        <v/>
      </c>
      <c r="Z138" s="388" t="str">
        <v/>
      </c>
      <c r="AA138" s="388" t="str">
        <v/>
      </c>
      <c r="AB138" s="388" t="str">
        <v/>
      </c>
      <c r="AC138" s="389" t="str">
        <v/>
      </c>
      <c r="AD138" s="387" t="str">
        <v/>
      </c>
      <c r="AE138" s="388" t="str">
        <v/>
      </c>
      <c r="AF138" s="388" t="str">
        <v/>
      </c>
      <c r="AG138" s="388" t="str">
        <v/>
      </c>
      <c r="AH138" s="388" t="str">
        <v/>
      </c>
      <c r="AI138" s="388" t="str">
        <v/>
      </c>
      <c r="AJ138" s="389" t="str">
        <v/>
      </c>
      <c r="AK138" s="387" t="str">
        <v/>
      </c>
      <c r="AL138" s="388" t="str">
        <v/>
      </c>
      <c r="AM138" s="388" t="str">
        <v/>
      </c>
      <c r="AN138" s="388" t="str">
        <v/>
      </c>
      <c r="AO138" s="388" t="str">
        <v/>
      </c>
      <c r="AP138" s="388" t="str">
        <v/>
      </c>
      <c r="AQ138" s="389" t="str">
        <v/>
      </c>
      <c r="AR138" s="387" t="str">
        <v/>
      </c>
      <c r="AS138" s="388" t="str">
        <v/>
      </c>
      <c r="AT138" s="388" t="str">
        <v/>
      </c>
      <c r="AU138" s="388" t="str">
        <v/>
      </c>
      <c r="AV138" s="388" t="str">
        <v/>
      </c>
      <c r="AW138" s="388" t="str">
        <v/>
      </c>
      <c r="AX138" s="389" t="str">
        <v/>
      </c>
      <c r="AY138" s="387" t="str">
        <v/>
      </c>
      <c r="AZ138" s="388" t="str">
        <v/>
      </c>
      <c r="BA138" s="388" t="str">
        <v/>
      </c>
      <c r="BB138" s="981">
        <f>IF($BE$3="４週",SUM(W138:AX138),IF($BE$3="暦月",SUM(W138:BA138),""))</f>
        <v>0</v>
      </c>
      <c r="BC138" s="982"/>
      <c r="BD138" s="983">
        <f>IF($BE$3="４週",BB138/4,IF($BE$3="暦月",(BB138/($BE$8/7)),""))</f>
        <v>0</v>
      </c>
      <c r="BE138" s="982"/>
      <c r="BF138" s="978"/>
      <c r="BG138" s="979"/>
      <c r="BH138" s="979"/>
      <c r="BI138" s="979"/>
      <c r="BJ138" s="980"/>
    </row>
    <row r="139" spans="2:62" ht="20.25" customHeight="1">
      <c r="B139" s="984">
        <f>B137+1</f>
        <v>62</v>
      </c>
      <c r="C139" s="986"/>
      <c r="D139" s="987"/>
      <c r="E139" s="382"/>
      <c r="F139" s="383"/>
      <c r="G139" s="382"/>
      <c r="H139" s="383"/>
      <c r="I139" s="990"/>
      <c r="J139" s="991"/>
      <c r="K139" s="994"/>
      <c r="L139" s="995"/>
      <c r="M139" s="995"/>
      <c r="N139" s="987"/>
      <c r="O139" s="998"/>
      <c r="P139" s="999"/>
      <c r="Q139" s="999"/>
      <c r="R139" s="999"/>
      <c r="S139" s="1000"/>
      <c r="T139" s="402" t="s">
        <v>662</v>
      </c>
      <c r="U139" s="403"/>
      <c r="V139" s="404"/>
      <c r="W139" s="395"/>
      <c r="X139" s="396"/>
      <c r="Y139" s="396"/>
      <c r="Z139" s="396"/>
      <c r="AA139" s="396"/>
      <c r="AB139" s="396"/>
      <c r="AC139" s="397"/>
      <c r="AD139" s="395"/>
      <c r="AE139" s="396"/>
      <c r="AF139" s="396"/>
      <c r="AG139" s="396"/>
      <c r="AH139" s="396"/>
      <c r="AI139" s="396"/>
      <c r="AJ139" s="397"/>
      <c r="AK139" s="395"/>
      <c r="AL139" s="396"/>
      <c r="AM139" s="396"/>
      <c r="AN139" s="396"/>
      <c r="AO139" s="396"/>
      <c r="AP139" s="396"/>
      <c r="AQ139" s="397"/>
      <c r="AR139" s="395"/>
      <c r="AS139" s="396"/>
      <c r="AT139" s="396"/>
      <c r="AU139" s="396"/>
      <c r="AV139" s="396"/>
      <c r="AW139" s="396"/>
      <c r="AX139" s="397"/>
      <c r="AY139" s="395"/>
      <c r="AZ139" s="396"/>
      <c r="BA139" s="398"/>
      <c r="BB139" s="1004"/>
      <c r="BC139" s="1005"/>
      <c r="BD139" s="966"/>
      <c r="BE139" s="967"/>
      <c r="BF139" s="968"/>
      <c r="BG139" s="969"/>
      <c r="BH139" s="969"/>
      <c r="BI139" s="969"/>
      <c r="BJ139" s="970"/>
    </row>
    <row r="140" spans="2:62" ht="20.25" customHeight="1">
      <c r="B140" s="1006"/>
      <c r="C140" s="1007"/>
      <c r="D140" s="1008"/>
      <c r="E140" s="405"/>
      <c r="F140" s="406">
        <f>C139</f>
        <v>0</v>
      </c>
      <c r="G140" s="405"/>
      <c r="H140" s="406">
        <f>I139</f>
        <v>0</v>
      </c>
      <c r="I140" s="1009"/>
      <c r="J140" s="1010"/>
      <c r="K140" s="1011"/>
      <c r="L140" s="1012"/>
      <c r="M140" s="1012"/>
      <c r="N140" s="1008"/>
      <c r="O140" s="998"/>
      <c r="P140" s="999"/>
      <c r="Q140" s="999"/>
      <c r="R140" s="999"/>
      <c r="S140" s="1000"/>
      <c r="T140" s="399" t="s">
        <v>663</v>
      </c>
      <c r="U140" s="400"/>
      <c r="V140" s="401"/>
      <c r="W140" s="387" t="str">
        <v/>
      </c>
      <c r="X140" s="388" t="str">
        <v/>
      </c>
      <c r="Y140" s="388" t="str">
        <v/>
      </c>
      <c r="Z140" s="388" t="str">
        <v/>
      </c>
      <c r="AA140" s="388" t="str">
        <v/>
      </c>
      <c r="AB140" s="388" t="str">
        <v/>
      </c>
      <c r="AC140" s="389" t="str">
        <v/>
      </c>
      <c r="AD140" s="387" t="str">
        <v/>
      </c>
      <c r="AE140" s="388" t="str">
        <v/>
      </c>
      <c r="AF140" s="388" t="str">
        <v/>
      </c>
      <c r="AG140" s="388" t="str">
        <v/>
      </c>
      <c r="AH140" s="388" t="str">
        <v/>
      </c>
      <c r="AI140" s="388" t="str">
        <v/>
      </c>
      <c r="AJ140" s="389" t="str">
        <v/>
      </c>
      <c r="AK140" s="387" t="str">
        <v/>
      </c>
      <c r="AL140" s="388" t="str">
        <v/>
      </c>
      <c r="AM140" s="388" t="str">
        <v/>
      </c>
      <c r="AN140" s="388" t="str">
        <v/>
      </c>
      <c r="AO140" s="388" t="str">
        <v/>
      </c>
      <c r="AP140" s="388" t="str">
        <v/>
      </c>
      <c r="AQ140" s="389" t="str">
        <v/>
      </c>
      <c r="AR140" s="387" t="str">
        <v/>
      </c>
      <c r="AS140" s="388" t="str">
        <v/>
      </c>
      <c r="AT140" s="388" t="str">
        <v/>
      </c>
      <c r="AU140" s="388" t="str">
        <v/>
      </c>
      <c r="AV140" s="388" t="str">
        <v/>
      </c>
      <c r="AW140" s="388" t="str">
        <v/>
      </c>
      <c r="AX140" s="389" t="str">
        <v/>
      </c>
      <c r="AY140" s="387" t="str">
        <v/>
      </c>
      <c r="AZ140" s="388" t="str">
        <v/>
      </c>
      <c r="BA140" s="388" t="str">
        <v/>
      </c>
      <c r="BB140" s="981">
        <f>IF($BE$3="４週",SUM(W140:AX140),IF($BE$3="暦月",SUM(W140:BA140),""))</f>
        <v>0</v>
      </c>
      <c r="BC140" s="982"/>
      <c r="BD140" s="983">
        <f>IF($BE$3="４週",BB140/4,IF($BE$3="暦月",(BB140/($BE$8/7)),""))</f>
        <v>0</v>
      </c>
      <c r="BE140" s="982"/>
      <c r="BF140" s="978"/>
      <c r="BG140" s="979"/>
      <c r="BH140" s="979"/>
      <c r="BI140" s="979"/>
      <c r="BJ140" s="980"/>
    </row>
    <row r="141" spans="2:62" ht="20.25" customHeight="1">
      <c r="B141" s="984">
        <f>B139+1</f>
        <v>63</v>
      </c>
      <c r="C141" s="986"/>
      <c r="D141" s="987"/>
      <c r="E141" s="382"/>
      <c r="F141" s="383"/>
      <c r="G141" s="382"/>
      <c r="H141" s="383"/>
      <c r="I141" s="990"/>
      <c r="J141" s="991"/>
      <c r="K141" s="994"/>
      <c r="L141" s="995"/>
      <c r="M141" s="995"/>
      <c r="N141" s="987"/>
      <c r="O141" s="998"/>
      <c r="P141" s="999"/>
      <c r="Q141" s="999"/>
      <c r="R141" s="999"/>
      <c r="S141" s="1000"/>
      <c r="T141" s="402" t="s">
        <v>662</v>
      </c>
      <c r="U141" s="403"/>
      <c r="V141" s="404"/>
      <c r="W141" s="395"/>
      <c r="X141" s="396"/>
      <c r="Y141" s="396"/>
      <c r="Z141" s="396"/>
      <c r="AA141" s="396"/>
      <c r="AB141" s="396"/>
      <c r="AC141" s="397"/>
      <c r="AD141" s="395"/>
      <c r="AE141" s="396"/>
      <c r="AF141" s="396"/>
      <c r="AG141" s="396"/>
      <c r="AH141" s="396"/>
      <c r="AI141" s="396"/>
      <c r="AJ141" s="397"/>
      <c r="AK141" s="395"/>
      <c r="AL141" s="396"/>
      <c r="AM141" s="396"/>
      <c r="AN141" s="396"/>
      <c r="AO141" s="396"/>
      <c r="AP141" s="396"/>
      <c r="AQ141" s="397"/>
      <c r="AR141" s="395"/>
      <c r="AS141" s="396"/>
      <c r="AT141" s="396"/>
      <c r="AU141" s="396"/>
      <c r="AV141" s="396"/>
      <c r="AW141" s="396"/>
      <c r="AX141" s="397"/>
      <c r="AY141" s="395"/>
      <c r="AZ141" s="396"/>
      <c r="BA141" s="398"/>
      <c r="BB141" s="1004"/>
      <c r="BC141" s="1005"/>
      <c r="BD141" s="966"/>
      <c r="BE141" s="967"/>
      <c r="BF141" s="968"/>
      <c r="BG141" s="969"/>
      <c r="BH141" s="969"/>
      <c r="BI141" s="969"/>
      <c r="BJ141" s="970"/>
    </row>
    <row r="142" spans="2:62" ht="20.25" customHeight="1">
      <c r="B142" s="1006"/>
      <c r="C142" s="1007"/>
      <c r="D142" s="1008"/>
      <c r="E142" s="405"/>
      <c r="F142" s="406">
        <f>C141</f>
        <v>0</v>
      </c>
      <c r="G142" s="405"/>
      <c r="H142" s="406">
        <f>I141</f>
        <v>0</v>
      </c>
      <c r="I142" s="1009"/>
      <c r="J142" s="1010"/>
      <c r="K142" s="1011"/>
      <c r="L142" s="1012"/>
      <c r="M142" s="1012"/>
      <c r="N142" s="1008"/>
      <c r="O142" s="998"/>
      <c r="P142" s="999"/>
      <c r="Q142" s="999"/>
      <c r="R142" s="999"/>
      <c r="S142" s="1000"/>
      <c r="T142" s="399" t="s">
        <v>663</v>
      </c>
      <c r="U142" s="400"/>
      <c r="V142" s="401"/>
      <c r="W142" s="387" t="str">
        <v/>
      </c>
      <c r="X142" s="388" t="str">
        <v/>
      </c>
      <c r="Y142" s="388" t="str">
        <v/>
      </c>
      <c r="Z142" s="388" t="str">
        <v/>
      </c>
      <c r="AA142" s="388" t="str">
        <v/>
      </c>
      <c r="AB142" s="388" t="str">
        <v/>
      </c>
      <c r="AC142" s="389" t="str">
        <v/>
      </c>
      <c r="AD142" s="387" t="str">
        <v/>
      </c>
      <c r="AE142" s="388" t="str">
        <v/>
      </c>
      <c r="AF142" s="388" t="str">
        <v/>
      </c>
      <c r="AG142" s="388" t="str">
        <v/>
      </c>
      <c r="AH142" s="388" t="str">
        <v/>
      </c>
      <c r="AI142" s="388" t="str">
        <v/>
      </c>
      <c r="AJ142" s="389" t="str">
        <v/>
      </c>
      <c r="AK142" s="387" t="str">
        <v/>
      </c>
      <c r="AL142" s="388" t="str">
        <v/>
      </c>
      <c r="AM142" s="388" t="str">
        <v/>
      </c>
      <c r="AN142" s="388" t="str">
        <v/>
      </c>
      <c r="AO142" s="388" t="str">
        <v/>
      </c>
      <c r="AP142" s="388" t="str">
        <v/>
      </c>
      <c r="AQ142" s="389" t="str">
        <v/>
      </c>
      <c r="AR142" s="387" t="str">
        <v/>
      </c>
      <c r="AS142" s="388" t="str">
        <v/>
      </c>
      <c r="AT142" s="388" t="str">
        <v/>
      </c>
      <c r="AU142" s="388" t="str">
        <v/>
      </c>
      <c r="AV142" s="388" t="str">
        <v/>
      </c>
      <c r="AW142" s="388" t="str">
        <v/>
      </c>
      <c r="AX142" s="389" t="str">
        <v/>
      </c>
      <c r="AY142" s="387" t="str">
        <v/>
      </c>
      <c r="AZ142" s="388" t="str">
        <v/>
      </c>
      <c r="BA142" s="388" t="str">
        <v/>
      </c>
      <c r="BB142" s="981">
        <f>IF($BE$3="４週",SUM(W142:AX142),IF($BE$3="暦月",SUM(W142:BA142),""))</f>
        <v>0</v>
      </c>
      <c r="BC142" s="982"/>
      <c r="BD142" s="983">
        <f>IF($BE$3="４週",BB142/4,IF($BE$3="暦月",(BB142/($BE$8/7)),""))</f>
        <v>0</v>
      </c>
      <c r="BE142" s="982"/>
      <c r="BF142" s="978"/>
      <c r="BG142" s="979"/>
      <c r="BH142" s="979"/>
      <c r="BI142" s="979"/>
      <c r="BJ142" s="980"/>
    </row>
    <row r="143" spans="2:62" ht="20.25" customHeight="1">
      <c r="B143" s="984">
        <f>B141+1</f>
        <v>64</v>
      </c>
      <c r="C143" s="986"/>
      <c r="D143" s="987"/>
      <c r="E143" s="382"/>
      <c r="F143" s="383"/>
      <c r="G143" s="382"/>
      <c r="H143" s="383"/>
      <c r="I143" s="990"/>
      <c r="J143" s="991"/>
      <c r="K143" s="994"/>
      <c r="L143" s="995"/>
      <c r="M143" s="995"/>
      <c r="N143" s="987"/>
      <c r="O143" s="998"/>
      <c r="P143" s="999"/>
      <c r="Q143" s="999"/>
      <c r="R143" s="999"/>
      <c r="S143" s="1000"/>
      <c r="T143" s="402" t="s">
        <v>662</v>
      </c>
      <c r="U143" s="403"/>
      <c r="V143" s="404"/>
      <c r="W143" s="395"/>
      <c r="X143" s="396"/>
      <c r="Y143" s="396"/>
      <c r="Z143" s="396"/>
      <c r="AA143" s="396"/>
      <c r="AB143" s="396"/>
      <c r="AC143" s="397"/>
      <c r="AD143" s="395"/>
      <c r="AE143" s="396"/>
      <c r="AF143" s="396"/>
      <c r="AG143" s="396"/>
      <c r="AH143" s="396"/>
      <c r="AI143" s="396"/>
      <c r="AJ143" s="397"/>
      <c r="AK143" s="395"/>
      <c r="AL143" s="396"/>
      <c r="AM143" s="396"/>
      <c r="AN143" s="396"/>
      <c r="AO143" s="396"/>
      <c r="AP143" s="396"/>
      <c r="AQ143" s="397"/>
      <c r="AR143" s="395"/>
      <c r="AS143" s="396"/>
      <c r="AT143" s="396"/>
      <c r="AU143" s="396"/>
      <c r="AV143" s="396"/>
      <c r="AW143" s="396"/>
      <c r="AX143" s="397"/>
      <c r="AY143" s="395"/>
      <c r="AZ143" s="396"/>
      <c r="BA143" s="398"/>
      <c r="BB143" s="1004"/>
      <c r="BC143" s="1005"/>
      <c r="BD143" s="966"/>
      <c r="BE143" s="967"/>
      <c r="BF143" s="968"/>
      <c r="BG143" s="969"/>
      <c r="BH143" s="969"/>
      <c r="BI143" s="969"/>
      <c r="BJ143" s="970"/>
    </row>
    <row r="144" spans="2:62" ht="20.25" customHeight="1">
      <c r="B144" s="1006"/>
      <c r="C144" s="1007"/>
      <c r="D144" s="1008"/>
      <c r="E144" s="405"/>
      <c r="F144" s="406">
        <f>C143</f>
        <v>0</v>
      </c>
      <c r="G144" s="405"/>
      <c r="H144" s="406">
        <f>I143</f>
        <v>0</v>
      </c>
      <c r="I144" s="1009"/>
      <c r="J144" s="1010"/>
      <c r="K144" s="1011"/>
      <c r="L144" s="1012"/>
      <c r="M144" s="1012"/>
      <c r="N144" s="1008"/>
      <c r="O144" s="998"/>
      <c r="P144" s="999"/>
      <c r="Q144" s="999"/>
      <c r="R144" s="999"/>
      <c r="S144" s="1000"/>
      <c r="T144" s="399" t="s">
        <v>663</v>
      </c>
      <c r="U144" s="400"/>
      <c r="V144" s="401"/>
      <c r="W144" s="387" t="str">
        <v/>
      </c>
      <c r="X144" s="388" t="str">
        <v/>
      </c>
      <c r="Y144" s="388" t="str">
        <v/>
      </c>
      <c r="Z144" s="388" t="str">
        <v/>
      </c>
      <c r="AA144" s="388" t="str">
        <v/>
      </c>
      <c r="AB144" s="388" t="str">
        <v/>
      </c>
      <c r="AC144" s="389" t="str">
        <v/>
      </c>
      <c r="AD144" s="387" t="str">
        <v/>
      </c>
      <c r="AE144" s="388" t="str">
        <v/>
      </c>
      <c r="AF144" s="388" t="str">
        <v/>
      </c>
      <c r="AG144" s="388" t="str">
        <v/>
      </c>
      <c r="AH144" s="388" t="str">
        <v/>
      </c>
      <c r="AI144" s="388" t="str">
        <v/>
      </c>
      <c r="AJ144" s="389" t="str">
        <v/>
      </c>
      <c r="AK144" s="387" t="str">
        <v/>
      </c>
      <c r="AL144" s="388" t="str">
        <v/>
      </c>
      <c r="AM144" s="388" t="str">
        <v/>
      </c>
      <c r="AN144" s="388" t="str">
        <v/>
      </c>
      <c r="AO144" s="388" t="str">
        <v/>
      </c>
      <c r="AP144" s="388" t="str">
        <v/>
      </c>
      <c r="AQ144" s="389" t="str">
        <v/>
      </c>
      <c r="AR144" s="387" t="str">
        <v/>
      </c>
      <c r="AS144" s="388" t="str">
        <v/>
      </c>
      <c r="AT144" s="388" t="str">
        <v/>
      </c>
      <c r="AU144" s="388" t="str">
        <v/>
      </c>
      <c r="AV144" s="388" t="str">
        <v/>
      </c>
      <c r="AW144" s="388" t="str">
        <v/>
      </c>
      <c r="AX144" s="389" t="str">
        <v/>
      </c>
      <c r="AY144" s="387" t="str">
        <v/>
      </c>
      <c r="AZ144" s="388" t="str">
        <v/>
      </c>
      <c r="BA144" s="388" t="str">
        <v/>
      </c>
      <c r="BB144" s="981">
        <f>IF($BE$3="４週",SUM(W144:AX144),IF($BE$3="暦月",SUM(W144:BA144),""))</f>
        <v>0</v>
      </c>
      <c r="BC144" s="982"/>
      <c r="BD144" s="983">
        <f>IF($BE$3="４週",BB144/4,IF($BE$3="暦月",(BB144/($BE$8/7)),""))</f>
        <v>0</v>
      </c>
      <c r="BE144" s="982"/>
      <c r="BF144" s="978"/>
      <c r="BG144" s="979"/>
      <c r="BH144" s="979"/>
      <c r="BI144" s="979"/>
      <c r="BJ144" s="980"/>
    </row>
    <row r="145" spans="2:62" ht="20.25" customHeight="1">
      <c r="B145" s="984">
        <f>B143+1</f>
        <v>65</v>
      </c>
      <c r="C145" s="986"/>
      <c r="D145" s="987"/>
      <c r="E145" s="382"/>
      <c r="F145" s="383"/>
      <c r="G145" s="382"/>
      <c r="H145" s="383"/>
      <c r="I145" s="990"/>
      <c r="J145" s="991"/>
      <c r="K145" s="994"/>
      <c r="L145" s="995"/>
      <c r="M145" s="995"/>
      <c r="N145" s="987"/>
      <c r="O145" s="998"/>
      <c r="P145" s="999"/>
      <c r="Q145" s="999"/>
      <c r="R145" s="999"/>
      <c r="S145" s="1000"/>
      <c r="T145" s="402" t="s">
        <v>662</v>
      </c>
      <c r="U145" s="403"/>
      <c r="V145" s="404"/>
      <c r="W145" s="395"/>
      <c r="X145" s="396"/>
      <c r="Y145" s="396"/>
      <c r="Z145" s="396"/>
      <c r="AA145" s="396"/>
      <c r="AB145" s="396"/>
      <c r="AC145" s="397"/>
      <c r="AD145" s="395"/>
      <c r="AE145" s="396"/>
      <c r="AF145" s="396"/>
      <c r="AG145" s="396"/>
      <c r="AH145" s="396"/>
      <c r="AI145" s="396"/>
      <c r="AJ145" s="397"/>
      <c r="AK145" s="395"/>
      <c r="AL145" s="396"/>
      <c r="AM145" s="396"/>
      <c r="AN145" s="396"/>
      <c r="AO145" s="396"/>
      <c r="AP145" s="396"/>
      <c r="AQ145" s="397"/>
      <c r="AR145" s="395"/>
      <c r="AS145" s="396"/>
      <c r="AT145" s="396"/>
      <c r="AU145" s="396"/>
      <c r="AV145" s="396"/>
      <c r="AW145" s="396"/>
      <c r="AX145" s="397"/>
      <c r="AY145" s="395"/>
      <c r="AZ145" s="396"/>
      <c r="BA145" s="398"/>
      <c r="BB145" s="1004"/>
      <c r="BC145" s="1005"/>
      <c r="BD145" s="966"/>
      <c r="BE145" s="967"/>
      <c r="BF145" s="968"/>
      <c r="BG145" s="969"/>
      <c r="BH145" s="969"/>
      <c r="BI145" s="969"/>
      <c r="BJ145" s="970"/>
    </row>
    <row r="146" spans="2:62" ht="20.25" customHeight="1">
      <c r="B146" s="1006"/>
      <c r="C146" s="1007"/>
      <c r="D146" s="1008"/>
      <c r="E146" s="405"/>
      <c r="F146" s="406">
        <f>C145</f>
        <v>0</v>
      </c>
      <c r="G146" s="405"/>
      <c r="H146" s="406">
        <f>I145</f>
        <v>0</v>
      </c>
      <c r="I146" s="1009"/>
      <c r="J146" s="1010"/>
      <c r="K146" s="1011"/>
      <c r="L146" s="1012"/>
      <c r="M146" s="1012"/>
      <c r="N146" s="1008"/>
      <c r="O146" s="998"/>
      <c r="P146" s="999"/>
      <c r="Q146" s="999"/>
      <c r="R146" s="999"/>
      <c r="S146" s="1000"/>
      <c r="T146" s="399" t="s">
        <v>663</v>
      </c>
      <c r="U146" s="400"/>
      <c r="V146" s="401"/>
      <c r="W146" s="387" t="str">
        <v/>
      </c>
      <c r="X146" s="388" t="str">
        <v/>
      </c>
      <c r="Y146" s="388" t="str">
        <v/>
      </c>
      <c r="Z146" s="388" t="str">
        <v/>
      </c>
      <c r="AA146" s="388" t="str">
        <v/>
      </c>
      <c r="AB146" s="388" t="str">
        <v/>
      </c>
      <c r="AC146" s="389" t="str">
        <v/>
      </c>
      <c r="AD146" s="387" t="str">
        <v/>
      </c>
      <c r="AE146" s="388" t="str">
        <v/>
      </c>
      <c r="AF146" s="388" t="str">
        <v/>
      </c>
      <c r="AG146" s="388" t="str">
        <v/>
      </c>
      <c r="AH146" s="388" t="str">
        <v/>
      </c>
      <c r="AI146" s="388" t="str">
        <v/>
      </c>
      <c r="AJ146" s="389" t="str">
        <v/>
      </c>
      <c r="AK146" s="387" t="str">
        <v/>
      </c>
      <c r="AL146" s="388" t="str">
        <v/>
      </c>
      <c r="AM146" s="388" t="str">
        <v/>
      </c>
      <c r="AN146" s="388" t="str">
        <v/>
      </c>
      <c r="AO146" s="388" t="str">
        <v/>
      </c>
      <c r="AP146" s="388" t="str">
        <v/>
      </c>
      <c r="AQ146" s="389" t="str">
        <v/>
      </c>
      <c r="AR146" s="387" t="str">
        <v/>
      </c>
      <c r="AS146" s="388" t="str">
        <v/>
      </c>
      <c r="AT146" s="388" t="str">
        <v/>
      </c>
      <c r="AU146" s="388" t="str">
        <v/>
      </c>
      <c r="AV146" s="388" t="str">
        <v/>
      </c>
      <c r="AW146" s="388" t="str">
        <v/>
      </c>
      <c r="AX146" s="389" t="str">
        <v/>
      </c>
      <c r="AY146" s="387" t="str">
        <v/>
      </c>
      <c r="AZ146" s="388" t="str">
        <v/>
      </c>
      <c r="BA146" s="388" t="str">
        <v/>
      </c>
      <c r="BB146" s="981">
        <f>IF($BE$3="４週",SUM(W146:AX146),IF($BE$3="暦月",SUM(W146:BA146),""))</f>
        <v>0</v>
      </c>
      <c r="BC146" s="982"/>
      <c r="BD146" s="983">
        <f>IF($BE$3="４週",BB146/4,IF($BE$3="暦月",(BB146/($BE$8/7)),""))</f>
        <v>0</v>
      </c>
      <c r="BE146" s="982"/>
      <c r="BF146" s="978"/>
      <c r="BG146" s="979"/>
      <c r="BH146" s="979"/>
      <c r="BI146" s="979"/>
      <c r="BJ146" s="980"/>
    </row>
    <row r="147" spans="2:62" ht="20.25" customHeight="1">
      <c r="B147" s="984">
        <f>B145+1</f>
        <v>66</v>
      </c>
      <c r="C147" s="986"/>
      <c r="D147" s="987"/>
      <c r="E147" s="382"/>
      <c r="F147" s="383"/>
      <c r="G147" s="382"/>
      <c r="H147" s="383"/>
      <c r="I147" s="990"/>
      <c r="J147" s="991"/>
      <c r="K147" s="994"/>
      <c r="L147" s="995"/>
      <c r="M147" s="995"/>
      <c r="N147" s="987"/>
      <c r="O147" s="998"/>
      <c r="P147" s="999"/>
      <c r="Q147" s="999"/>
      <c r="R147" s="999"/>
      <c r="S147" s="1000"/>
      <c r="T147" s="402" t="s">
        <v>662</v>
      </c>
      <c r="U147" s="403"/>
      <c r="V147" s="404"/>
      <c r="W147" s="395"/>
      <c r="X147" s="396"/>
      <c r="Y147" s="396"/>
      <c r="Z147" s="396"/>
      <c r="AA147" s="396"/>
      <c r="AB147" s="396"/>
      <c r="AC147" s="397"/>
      <c r="AD147" s="395"/>
      <c r="AE147" s="396"/>
      <c r="AF147" s="396"/>
      <c r="AG147" s="396"/>
      <c r="AH147" s="396"/>
      <c r="AI147" s="396"/>
      <c r="AJ147" s="397"/>
      <c r="AK147" s="395"/>
      <c r="AL147" s="396"/>
      <c r="AM147" s="396"/>
      <c r="AN147" s="396"/>
      <c r="AO147" s="396"/>
      <c r="AP147" s="396"/>
      <c r="AQ147" s="397"/>
      <c r="AR147" s="395"/>
      <c r="AS147" s="396"/>
      <c r="AT147" s="396"/>
      <c r="AU147" s="396"/>
      <c r="AV147" s="396"/>
      <c r="AW147" s="396"/>
      <c r="AX147" s="397"/>
      <c r="AY147" s="395"/>
      <c r="AZ147" s="396"/>
      <c r="BA147" s="398"/>
      <c r="BB147" s="1004"/>
      <c r="BC147" s="1005"/>
      <c r="BD147" s="966"/>
      <c r="BE147" s="967"/>
      <c r="BF147" s="968"/>
      <c r="BG147" s="969"/>
      <c r="BH147" s="969"/>
      <c r="BI147" s="969"/>
      <c r="BJ147" s="970"/>
    </row>
    <row r="148" spans="2:62" ht="20.25" customHeight="1">
      <c r="B148" s="1006"/>
      <c r="C148" s="1007"/>
      <c r="D148" s="1008"/>
      <c r="E148" s="405"/>
      <c r="F148" s="406">
        <f>C147</f>
        <v>0</v>
      </c>
      <c r="G148" s="405"/>
      <c r="H148" s="406">
        <f>I147</f>
        <v>0</v>
      </c>
      <c r="I148" s="1009"/>
      <c r="J148" s="1010"/>
      <c r="K148" s="1011"/>
      <c r="L148" s="1012"/>
      <c r="M148" s="1012"/>
      <c r="N148" s="1008"/>
      <c r="O148" s="998"/>
      <c r="P148" s="999"/>
      <c r="Q148" s="999"/>
      <c r="R148" s="999"/>
      <c r="S148" s="1000"/>
      <c r="T148" s="399" t="s">
        <v>663</v>
      </c>
      <c r="U148" s="400"/>
      <c r="V148" s="401"/>
      <c r="W148" s="387" t="str">
        <v/>
      </c>
      <c r="X148" s="388" t="str">
        <v/>
      </c>
      <c r="Y148" s="388" t="str">
        <v/>
      </c>
      <c r="Z148" s="388" t="str">
        <v/>
      </c>
      <c r="AA148" s="388" t="str">
        <v/>
      </c>
      <c r="AB148" s="388" t="str">
        <v/>
      </c>
      <c r="AC148" s="389" t="str">
        <v/>
      </c>
      <c r="AD148" s="387" t="str">
        <v/>
      </c>
      <c r="AE148" s="388" t="str">
        <v/>
      </c>
      <c r="AF148" s="388" t="str">
        <v/>
      </c>
      <c r="AG148" s="388" t="str">
        <v/>
      </c>
      <c r="AH148" s="388" t="str">
        <v/>
      </c>
      <c r="AI148" s="388" t="str">
        <v/>
      </c>
      <c r="AJ148" s="389" t="str">
        <v/>
      </c>
      <c r="AK148" s="387" t="str">
        <v/>
      </c>
      <c r="AL148" s="388" t="str">
        <v/>
      </c>
      <c r="AM148" s="388" t="str">
        <v/>
      </c>
      <c r="AN148" s="388" t="str">
        <v/>
      </c>
      <c r="AO148" s="388" t="str">
        <v/>
      </c>
      <c r="AP148" s="388" t="str">
        <v/>
      </c>
      <c r="AQ148" s="389" t="str">
        <v/>
      </c>
      <c r="AR148" s="387" t="str">
        <v/>
      </c>
      <c r="AS148" s="388" t="str">
        <v/>
      </c>
      <c r="AT148" s="388" t="str">
        <v/>
      </c>
      <c r="AU148" s="388" t="str">
        <v/>
      </c>
      <c r="AV148" s="388" t="str">
        <v/>
      </c>
      <c r="AW148" s="388" t="str">
        <v/>
      </c>
      <c r="AX148" s="389" t="str">
        <v/>
      </c>
      <c r="AY148" s="387" t="str">
        <v/>
      </c>
      <c r="AZ148" s="388" t="str">
        <v/>
      </c>
      <c r="BA148" s="388" t="str">
        <v/>
      </c>
      <c r="BB148" s="981">
        <f>IF($BE$3="４週",SUM(W148:AX148),IF($BE$3="暦月",SUM(W148:BA148),""))</f>
        <v>0</v>
      </c>
      <c r="BC148" s="982"/>
      <c r="BD148" s="983">
        <f>IF($BE$3="４週",BB148/4,IF($BE$3="暦月",(BB148/($BE$8/7)),""))</f>
        <v>0</v>
      </c>
      <c r="BE148" s="982"/>
      <c r="BF148" s="978"/>
      <c r="BG148" s="979"/>
      <c r="BH148" s="979"/>
      <c r="BI148" s="979"/>
      <c r="BJ148" s="980"/>
    </row>
    <row r="149" spans="2:62" ht="20.25" customHeight="1">
      <c r="B149" s="984">
        <f>B147+1</f>
        <v>67</v>
      </c>
      <c r="C149" s="986"/>
      <c r="D149" s="987"/>
      <c r="E149" s="382"/>
      <c r="F149" s="383"/>
      <c r="G149" s="382"/>
      <c r="H149" s="383"/>
      <c r="I149" s="990"/>
      <c r="J149" s="991"/>
      <c r="K149" s="994"/>
      <c r="L149" s="995"/>
      <c r="M149" s="995"/>
      <c r="N149" s="987"/>
      <c r="O149" s="998"/>
      <c r="P149" s="999"/>
      <c r="Q149" s="999"/>
      <c r="R149" s="999"/>
      <c r="S149" s="1000"/>
      <c r="T149" s="402" t="s">
        <v>662</v>
      </c>
      <c r="U149" s="403"/>
      <c r="V149" s="404"/>
      <c r="W149" s="395"/>
      <c r="X149" s="396"/>
      <c r="Y149" s="396"/>
      <c r="Z149" s="396"/>
      <c r="AA149" s="396"/>
      <c r="AB149" s="396"/>
      <c r="AC149" s="397"/>
      <c r="AD149" s="395"/>
      <c r="AE149" s="396"/>
      <c r="AF149" s="396"/>
      <c r="AG149" s="396"/>
      <c r="AH149" s="396"/>
      <c r="AI149" s="396"/>
      <c r="AJ149" s="397"/>
      <c r="AK149" s="395"/>
      <c r="AL149" s="396"/>
      <c r="AM149" s="396"/>
      <c r="AN149" s="396"/>
      <c r="AO149" s="396"/>
      <c r="AP149" s="396"/>
      <c r="AQ149" s="397"/>
      <c r="AR149" s="395"/>
      <c r="AS149" s="396"/>
      <c r="AT149" s="396"/>
      <c r="AU149" s="396"/>
      <c r="AV149" s="396"/>
      <c r="AW149" s="396"/>
      <c r="AX149" s="397"/>
      <c r="AY149" s="395"/>
      <c r="AZ149" s="396"/>
      <c r="BA149" s="398"/>
      <c r="BB149" s="1004"/>
      <c r="BC149" s="1005"/>
      <c r="BD149" s="966"/>
      <c r="BE149" s="967"/>
      <c r="BF149" s="968"/>
      <c r="BG149" s="969"/>
      <c r="BH149" s="969"/>
      <c r="BI149" s="969"/>
      <c r="BJ149" s="970"/>
    </row>
    <row r="150" spans="2:62" ht="20.25" customHeight="1">
      <c r="B150" s="1006"/>
      <c r="C150" s="1007"/>
      <c r="D150" s="1008"/>
      <c r="E150" s="405"/>
      <c r="F150" s="406">
        <f>C149</f>
        <v>0</v>
      </c>
      <c r="G150" s="405"/>
      <c r="H150" s="406">
        <f>I149</f>
        <v>0</v>
      </c>
      <c r="I150" s="1009"/>
      <c r="J150" s="1010"/>
      <c r="K150" s="1011"/>
      <c r="L150" s="1012"/>
      <c r="M150" s="1012"/>
      <c r="N150" s="1008"/>
      <c r="O150" s="998"/>
      <c r="P150" s="999"/>
      <c r="Q150" s="999"/>
      <c r="R150" s="999"/>
      <c r="S150" s="1000"/>
      <c r="T150" s="399" t="s">
        <v>663</v>
      </c>
      <c r="U150" s="400"/>
      <c r="V150" s="401"/>
      <c r="W150" s="387" t="str">
        <v/>
      </c>
      <c r="X150" s="388" t="str">
        <v/>
      </c>
      <c r="Y150" s="388" t="str">
        <v/>
      </c>
      <c r="Z150" s="388" t="str">
        <v/>
      </c>
      <c r="AA150" s="388" t="str">
        <v/>
      </c>
      <c r="AB150" s="388" t="str">
        <v/>
      </c>
      <c r="AC150" s="389" t="str">
        <v/>
      </c>
      <c r="AD150" s="387" t="str">
        <v/>
      </c>
      <c r="AE150" s="388" t="str">
        <v/>
      </c>
      <c r="AF150" s="388" t="str">
        <v/>
      </c>
      <c r="AG150" s="388" t="str">
        <v/>
      </c>
      <c r="AH150" s="388" t="str">
        <v/>
      </c>
      <c r="AI150" s="388" t="str">
        <v/>
      </c>
      <c r="AJ150" s="389" t="str">
        <v/>
      </c>
      <c r="AK150" s="387" t="str">
        <v/>
      </c>
      <c r="AL150" s="388" t="str">
        <v/>
      </c>
      <c r="AM150" s="388" t="str">
        <v/>
      </c>
      <c r="AN150" s="388" t="str">
        <v/>
      </c>
      <c r="AO150" s="388" t="str">
        <v/>
      </c>
      <c r="AP150" s="388" t="str">
        <v/>
      </c>
      <c r="AQ150" s="389" t="str">
        <v/>
      </c>
      <c r="AR150" s="387" t="str">
        <v/>
      </c>
      <c r="AS150" s="388" t="str">
        <v/>
      </c>
      <c r="AT150" s="388" t="str">
        <v/>
      </c>
      <c r="AU150" s="388" t="str">
        <v/>
      </c>
      <c r="AV150" s="388" t="str">
        <v/>
      </c>
      <c r="AW150" s="388" t="str">
        <v/>
      </c>
      <c r="AX150" s="389" t="str">
        <v/>
      </c>
      <c r="AY150" s="387" t="str">
        <v/>
      </c>
      <c r="AZ150" s="388" t="str">
        <v/>
      </c>
      <c r="BA150" s="388" t="str">
        <v/>
      </c>
      <c r="BB150" s="981">
        <f>IF($BE$3="４週",SUM(W150:AX150),IF($BE$3="暦月",SUM(W150:BA150),""))</f>
        <v>0</v>
      </c>
      <c r="BC150" s="982"/>
      <c r="BD150" s="983">
        <f>IF($BE$3="４週",BB150/4,IF($BE$3="暦月",(BB150/($BE$8/7)),""))</f>
        <v>0</v>
      </c>
      <c r="BE150" s="982"/>
      <c r="BF150" s="978"/>
      <c r="BG150" s="979"/>
      <c r="BH150" s="979"/>
      <c r="BI150" s="979"/>
      <c r="BJ150" s="980"/>
    </row>
    <row r="151" spans="2:62" ht="20.25" customHeight="1">
      <c r="B151" s="984">
        <f>B149+1</f>
        <v>68</v>
      </c>
      <c r="C151" s="986"/>
      <c r="D151" s="987"/>
      <c r="E151" s="382"/>
      <c r="F151" s="383"/>
      <c r="G151" s="382"/>
      <c r="H151" s="383"/>
      <c r="I151" s="990"/>
      <c r="J151" s="991"/>
      <c r="K151" s="994"/>
      <c r="L151" s="995"/>
      <c r="M151" s="995"/>
      <c r="N151" s="987"/>
      <c r="O151" s="998"/>
      <c r="P151" s="999"/>
      <c r="Q151" s="999"/>
      <c r="R151" s="999"/>
      <c r="S151" s="1000"/>
      <c r="T151" s="402" t="s">
        <v>662</v>
      </c>
      <c r="U151" s="403"/>
      <c r="V151" s="404"/>
      <c r="W151" s="395"/>
      <c r="X151" s="396"/>
      <c r="Y151" s="396"/>
      <c r="Z151" s="396"/>
      <c r="AA151" s="396"/>
      <c r="AB151" s="396"/>
      <c r="AC151" s="397"/>
      <c r="AD151" s="395"/>
      <c r="AE151" s="396"/>
      <c r="AF151" s="396"/>
      <c r="AG151" s="396"/>
      <c r="AH151" s="396"/>
      <c r="AI151" s="396"/>
      <c r="AJ151" s="397"/>
      <c r="AK151" s="395"/>
      <c r="AL151" s="396"/>
      <c r="AM151" s="396"/>
      <c r="AN151" s="396"/>
      <c r="AO151" s="396"/>
      <c r="AP151" s="396"/>
      <c r="AQ151" s="397"/>
      <c r="AR151" s="395"/>
      <c r="AS151" s="396"/>
      <c r="AT151" s="396"/>
      <c r="AU151" s="396"/>
      <c r="AV151" s="396"/>
      <c r="AW151" s="396"/>
      <c r="AX151" s="397"/>
      <c r="AY151" s="395"/>
      <c r="AZ151" s="396"/>
      <c r="BA151" s="398"/>
      <c r="BB151" s="1004"/>
      <c r="BC151" s="1005"/>
      <c r="BD151" s="966"/>
      <c r="BE151" s="967"/>
      <c r="BF151" s="968"/>
      <c r="BG151" s="969"/>
      <c r="BH151" s="969"/>
      <c r="BI151" s="969"/>
      <c r="BJ151" s="970"/>
    </row>
    <row r="152" spans="2:62" ht="20.25" customHeight="1">
      <c r="B152" s="1006"/>
      <c r="C152" s="1007"/>
      <c r="D152" s="1008"/>
      <c r="E152" s="405"/>
      <c r="F152" s="406">
        <f>C151</f>
        <v>0</v>
      </c>
      <c r="G152" s="405"/>
      <c r="H152" s="406">
        <f>I151</f>
        <v>0</v>
      </c>
      <c r="I152" s="1009"/>
      <c r="J152" s="1010"/>
      <c r="K152" s="1011"/>
      <c r="L152" s="1012"/>
      <c r="M152" s="1012"/>
      <c r="N152" s="1008"/>
      <c r="O152" s="998"/>
      <c r="P152" s="999"/>
      <c r="Q152" s="999"/>
      <c r="R152" s="999"/>
      <c r="S152" s="1000"/>
      <c r="T152" s="399" t="s">
        <v>663</v>
      </c>
      <c r="U152" s="400"/>
      <c r="V152" s="401"/>
      <c r="W152" s="387" t="str">
        <v/>
      </c>
      <c r="X152" s="388" t="str">
        <v/>
      </c>
      <c r="Y152" s="388" t="str">
        <v/>
      </c>
      <c r="Z152" s="388" t="str">
        <v/>
      </c>
      <c r="AA152" s="388" t="str">
        <v/>
      </c>
      <c r="AB152" s="388" t="str">
        <v/>
      </c>
      <c r="AC152" s="389" t="str">
        <v/>
      </c>
      <c r="AD152" s="387" t="str">
        <v/>
      </c>
      <c r="AE152" s="388" t="str">
        <v/>
      </c>
      <c r="AF152" s="388" t="str">
        <v/>
      </c>
      <c r="AG152" s="388" t="str">
        <v/>
      </c>
      <c r="AH152" s="388" t="str">
        <v/>
      </c>
      <c r="AI152" s="388" t="str">
        <v/>
      </c>
      <c r="AJ152" s="389" t="str">
        <v/>
      </c>
      <c r="AK152" s="387" t="str">
        <v/>
      </c>
      <c r="AL152" s="388" t="str">
        <v/>
      </c>
      <c r="AM152" s="388" t="str">
        <v/>
      </c>
      <c r="AN152" s="388" t="str">
        <v/>
      </c>
      <c r="AO152" s="388" t="str">
        <v/>
      </c>
      <c r="AP152" s="388" t="str">
        <v/>
      </c>
      <c r="AQ152" s="389" t="str">
        <v/>
      </c>
      <c r="AR152" s="387" t="str">
        <v/>
      </c>
      <c r="AS152" s="388" t="str">
        <v/>
      </c>
      <c r="AT152" s="388" t="str">
        <v/>
      </c>
      <c r="AU152" s="388" t="str">
        <v/>
      </c>
      <c r="AV152" s="388" t="str">
        <v/>
      </c>
      <c r="AW152" s="388" t="str">
        <v/>
      </c>
      <c r="AX152" s="389" t="str">
        <v/>
      </c>
      <c r="AY152" s="387" t="str">
        <v/>
      </c>
      <c r="AZ152" s="388" t="str">
        <v/>
      </c>
      <c r="BA152" s="388" t="str">
        <v/>
      </c>
      <c r="BB152" s="981">
        <f>IF($BE$3="４週",SUM(W152:AX152),IF($BE$3="暦月",SUM(W152:BA152),""))</f>
        <v>0</v>
      </c>
      <c r="BC152" s="982"/>
      <c r="BD152" s="983">
        <f>IF($BE$3="４週",BB152/4,IF($BE$3="暦月",(BB152/($BE$8/7)),""))</f>
        <v>0</v>
      </c>
      <c r="BE152" s="982"/>
      <c r="BF152" s="978"/>
      <c r="BG152" s="979"/>
      <c r="BH152" s="979"/>
      <c r="BI152" s="979"/>
      <c r="BJ152" s="980"/>
    </row>
    <row r="153" spans="2:62" ht="20.25" customHeight="1">
      <c r="B153" s="984">
        <f>B151+1</f>
        <v>69</v>
      </c>
      <c r="C153" s="986"/>
      <c r="D153" s="987"/>
      <c r="E153" s="382"/>
      <c r="F153" s="383"/>
      <c r="G153" s="382"/>
      <c r="H153" s="383"/>
      <c r="I153" s="990"/>
      <c r="J153" s="991"/>
      <c r="K153" s="994"/>
      <c r="L153" s="995"/>
      <c r="M153" s="995"/>
      <c r="N153" s="987"/>
      <c r="O153" s="998"/>
      <c r="P153" s="999"/>
      <c r="Q153" s="999"/>
      <c r="R153" s="999"/>
      <c r="S153" s="1000"/>
      <c r="T153" s="402" t="s">
        <v>662</v>
      </c>
      <c r="U153" s="403"/>
      <c r="V153" s="404"/>
      <c r="W153" s="395"/>
      <c r="X153" s="396"/>
      <c r="Y153" s="396"/>
      <c r="Z153" s="396"/>
      <c r="AA153" s="396"/>
      <c r="AB153" s="396"/>
      <c r="AC153" s="397"/>
      <c r="AD153" s="395"/>
      <c r="AE153" s="396"/>
      <c r="AF153" s="396"/>
      <c r="AG153" s="396"/>
      <c r="AH153" s="396"/>
      <c r="AI153" s="396"/>
      <c r="AJ153" s="397"/>
      <c r="AK153" s="395"/>
      <c r="AL153" s="396"/>
      <c r="AM153" s="396"/>
      <c r="AN153" s="396"/>
      <c r="AO153" s="396"/>
      <c r="AP153" s="396"/>
      <c r="AQ153" s="397"/>
      <c r="AR153" s="395"/>
      <c r="AS153" s="396"/>
      <c r="AT153" s="396"/>
      <c r="AU153" s="396"/>
      <c r="AV153" s="396"/>
      <c r="AW153" s="396"/>
      <c r="AX153" s="397"/>
      <c r="AY153" s="395"/>
      <c r="AZ153" s="396"/>
      <c r="BA153" s="398"/>
      <c r="BB153" s="1004"/>
      <c r="BC153" s="1005"/>
      <c r="BD153" s="966"/>
      <c r="BE153" s="967"/>
      <c r="BF153" s="968"/>
      <c r="BG153" s="969"/>
      <c r="BH153" s="969"/>
      <c r="BI153" s="969"/>
      <c r="BJ153" s="970"/>
    </row>
    <row r="154" spans="2:62" ht="20.25" customHeight="1">
      <c r="B154" s="1006"/>
      <c r="C154" s="1007"/>
      <c r="D154" s="1008"/>
      <c r="E154" s="405"/>
      <c r="F154" s="406">
        <f>C153</f>
        <v>0</v>
      </c>
      <c r="G154" s="405"/>
      <c r="H154" s="406">
        <f>I153</f>
        <v>0</v>
      </c>
      <c r="I154" s="1009"/>
      <c r="J154" s="1010"/>
      <c r="K154" s="1011"/>
      <c r="L154" s="1012"/>
      <c r="M154" s="1012"/>
      <c r="N154" s="1008"/>
      <c r="O154" s="998"/>
      <c r="P154" s="999"/>
      <c r="Q154" s="999"/>
      <c r="R154" s="999"/>
      <c r="S154" s="1000"/>
      <c r="T154" s="399" t="s">
        <v>663</v>
      </c>
      <c r="U154" s="400"/>
      <c r="V154" s="401"/>
      <c r="W154" s="387" t="str">
        <v/>
      </c>
      <c r="X154" s="388" t="str">
        <v/>
      </c>
      <c r="Y154" s="388" t="str">
        <v/>
      </c>
      <c r="Z154" s="388" t="str">
        <v/>
      </c>
      <c r="AA154" s="388" t="str">
        <v/>
      </c>
      <c r="AB154" s="388" t="str">
        <v/>
      </c>
      <c r="AC154" s="389" t="str">
        <v/>
      </c>
      <c r="AD154" s="387" t="str">
        <v/>
      </c>
      <c r="AE154" s="388" t="str">
        <v/>
      </c>
      <c r="AF154" s="388" t="str">
        <v/>
      </c>
      <c r="AG154" s="388" t="str">
        <v/>
      </c>
      <c r="AH154" s="388" t="str">
        <v/>
      </c>
      <c r="AI154" s="388" t="str">
        <v/>
      </c>
      <c r="AJ154" s="389" t="str">
        <v/>
      </c>
      <c r="AK154" s="387" t="str">
        <v/>
      </c>
      <c r="AL154" s="388" t="str">
        <v/>
      </c>
      <c r="AM154" s="388" t="str">
        <v/>
      </c>
      <c r="AN154" s="388" t="str">
        <v/>
      </c>
      <c r="AO154" s="388" t="str">
        <v/>
      </c>
      <c r="AP154" s="388" t="str">
        <v/>
      </c>
      <c r="AQ154" s="389" t="str">
        <v/>
      </c>
      <c r="AR154" s="387" t="str">
        <v/>
      </c>
      <c r="AS154" s="388" t="str">
        <v/>
      </c>
      <c r="AT154" s="388" t="str">
        <v/>
      </c>
      <c r="AU154" s="388" t="str">
        <v/>
      </c>
      <c r="AV154" s="388" t="str">
        <v/>
      </c>
      <c r="AW154" s="388" t="str">
        <v/>
      </c>
      <c r="AX154" s="389" t="str">
        <v/>
      </c>
      <c r="AY154" s="387" t="str">
        <v/>
      </c>
      <c r="AZ154" s="388" t="str">
        <v/>
      </c>
      <c r="BA154" s="388" t="str">
        <v/>
      </c>
      <c r="BB154" s="981">
        <f>IF($BE$3="４週",SUM(W154:AX154),IF($BE$3="暦月",SUM(W154:BA154),""))</f>
        <v>0</v>
      </c>
      <c r="BC154" s="982"/>
      <c r="BD154" s="983">
        <f>IF($BE$3="４週",BB154/4,IF($BE$3="暦月",(BB154/($BE$8/7)),""))</f>
        <v>0</v>
      </c>
      <c r="BE154" s="982"/>
      <c r="BF154" s="978"/>
      <c r="BG154" s="979"/>
      <c r="BH154" s="979"/>
      <c r="BI154" s="979"/>
      <c r="BJ154" s="980"/>
    </row>
    <row r="155" spans="2:62" ht="20.25" customHeight="1">
      <c r="B155" s="984">
        <f>B153+1</f>
        <v>70</v>
      </c>
      <c r="C155" s="986"/>
      <c r="D155" s="987"/>
      <c r="E155" s="382"/>
      <c r="F155" s="383"/>
      <c r="G155" s="382"/>
      <c r="H155" s="383"/>
      <c r="I155" s="990"/>
      <c r="J155" s="991"/>
      <c r="K155" s="994"/>
      <c r="L155" s="995"/>
      <c r="M155" s="995"/>
      <c r="N155" s="987"/>
      <c r="O155" s="998"/>
      <c r="P155" s="999"/>
      <c r="Q155" s="999"/>
      <c r="R155" s="999"/>
      <c r="S155" s="1000"/>
      <c r="T155" s="402" t="s">
        <v>662</v>
      </c>
      <c r="U155" s="403"/>
      <c r="V155" s="404"/>
      <c r="W155" s="395"/>
      <c r="X155" s="396"/>
      <c r="Y155" s="396"/>
      <c r="Z155" s="396"/>
      <c r="AA155" s="396"/>
      <c r="AB155" s="396"/>
      <c r="AC155" s="397"/>
      <c r="AD155" s="395"/>
      <c r="AE155" s="396"/>
      <c r="AF155" s="396"/>
      <c r="AG155" s="396"/>
      <c r="AH155" s="396"/>
      <c r="AI155" s="396"/>
      <c r="AJ155" s="397"/>
      <c r="AK155" s="395"/>
      <c r="AL155" s="396"/>
      <c r="AM155" s="396"/>
      <c r="AN155" s="396"/>
      <c r="AO155" s="396"/>
      <c r="AP155" s="396"/>
      <c r="AQ155" s="397"/>
      <c r="AR155" s="395"/>
      <c r="AS155" s="396"/>
      <c r="AT155" s="396"/>
      <c r="AU155" s="396"/>
      <c r="AV155" s="396"/>
      <c r="AW155" s="396"/>
      <c r="AX155" s="397"/>
      <c r="AY155" s="395"/>
      <c r="AZ155" s="396"/>
      <c r="BA155" s="398"/>
      <c r="BB155" s="1004"/>
      <c r="BC155" s="1005"/>
      <c r="BD155" s="966"/>
      <c r="BE155" s="967"/>
      <c r="BF155" s="968"/>
      <c r="BG155" s="969"/>
      <c r="BH155" s="969"/>
      <c r="BI155" s="969"/>
      <c r="BJ155" s="970"/>
    </row>
    <row r="156" spans="2:62" ht="20.25" customHeight="1">
      <c r="B156" s="1006"/>
      <c r="C156" s="1007"/>
      <c r="D156" s="1008"/>
      <c r="E156" s="405"/>
      <c r="F156" s="406">
        <f>C155</f>
        <v>0</v>
      </c>
      <c r="G156" s="405"/>
      <c r="H156" s="406">
        <f>I155</f>
        <v>0</v>
      </c>
      <c r="I156" s="1009"/>
      <c r="J156" s="1010"/>
      <c r="K156" s="1011"/>
      <c r="L156" s="1012"/>
      <c r="M156" s="1012"/>
      <c r="N156" s="1008"/>
      <c r="O156" s="998"/>
      <c r="P156" s="999"/>
      <c r="Q156" s="999"/>
      <c r="R156" s="999"/>
      <c r="S156" s="1000"/>
      <c r="T156" s="399" t="s">
        <v>663</v>
      </c>
      <c r="U156" s="400"/>
      <c r="V156" s="401"/>
      <c r="W156" s="387" t="str">
        <v/>
      </c>
      <c r="X156" s="388" t="str">
        <v/>
      </c>
      <c r="Y156" s="388" t="str">
        <v/>
      </c>
      <c r="Z156" s="388" t="str">
        <v/>
      </c>
      <c r="AA156" s="388" t="str">
        <v/>
      </c>
      <c r="AB156" s="388" t="str">
        <v/>
      </c>
      <c r="AC156" s="389" t="str">
        <v/>
      </c>
      <c r="AD156" s="387" t="str">
        <v/>
      </c>
      <c r="AE156" s="388" t="str">
        <v/>
      </c>
      <c r="AF156" s="388" t="str">
        <v/>
      </c>
      <c r="AG156" s="388" t="str">
        <v/>
      </c>
      <c r="AH156" s="388" t="str">
        <v/>
      </c>
      <c r="AI156" s="388" t="str">
        <v/>
      </c>
      <c r="AJ156" s="389" t="str">
        <v/>
      </c>
      <c r="AK156" s="387" t="str">
        <v/>
      </c>
      <c r="AL156" s="388" t="str">
        <v/>
      </c>
      <c r="AM156" s="388" t="str">
        <v/>
      </c>
      <c r="AN156" s="388" t="str">
        <v/>
      </c>
      <c r="AO156" s="388" t="str">
        <v/>
      </c>
      <c r="AP156" s="388" t="str">
        <v/>
      </c>
      <c r="AQ156" s="389" t="str">
        <v/>
      </c>
      <c r="AR156" s="387" t="str">
        <v/>
      </c>
      <c r="AS156" s="388" t="str">
        <v/>
      </c>
      <c r="AT156" s="388" t="str">
        <v/>
      </c>
      <c r="AU156" s="388" t="str">
        <v/>
      </c>
      <c r="AV156" s="388" t="str">
        <v/>
      </c>
      <c r="AW156" s="388" t="str">
        <v/>
      </c>
      <c r="AX156" s="389" t="str">
        <v/>
      </c>
      <c r="AY156" s="387" t="str">
        <v/>
      </c>
      <c r="AZ156" s="388" t="str">
        <v/>
      </c>
      <c r="BA156" s="388" t="str">
        <v/>
      </c>
      <c r="BB156" s="981">
        <f>IF($BE$3="４週",SUM(W156:AX156),IF($BE$3="暦月",SUM(W156:BA156),""))</f>
        <v>0</v>
      </c>
      <c r="BC156" s="982"/>
      <c r="BD156" s="983">
        <f>IF($BE$3="４週",BB156/4,IF($BE$3="暦月",(BB156/($BE$8/7)),""))</f>
        <v>0</v>
      </c>
      <c r="BE156" s="982"/>
      <c r="BF156" s="978"/>
      <c r="BG156" s="979"/>
      <c r="BH156" s="979"/>
      <c r="BI156" s="979"/>
      <c r="BJ156" s="980"/>
    </row>
    <row r="157" spans="2:62" ht="20.25" customHeight="1">
      <c r="B157" s="984">
        <f>B155+1</f>
        <v>71</v>
      </c>
      <c r="C157" s="986"/>
      <c r="D157" s="987"/>
      <c r="E157" s="382"/>
      <c r="F157" s="383"/>
      <c r="G157" s="382"/>
      <c r="H157" s="383"/>
      <c r="I157" s="990"/>
      <c r="J157" s="991"/>
      <c r="K157" s="994"/>
      <c r="L157" s="995"/>
      <c r="M157" s="995"/>
      <c r="N157" s="987"/>
      <c r="O157" s="998"/>
      <c r="P157" s="999"/>
      <c r="Q157" s="999"/>
      <c r="R157" s="999"/>
      <c r="S157" s="1000"/>
      <c r="T157" s="402" t="s">
        <v>662</v>
      </c>
      <c r="U157" s="403"/>
      <c r="V157" s="404"/>
      <c r="W157" s="395"/>
      <c r="X157" s="396"/>
      <c r="Y157" s="396"/>
      <c r="Z157" s="396"/>
      <c r="AA157" s="396"/>
      <c r="AB157" s="396"/>
      <c r="AC157" s="397"/>
      <c r="AD157" s="395"/>
      <c r="AE157" s="396"/>
      <c r="AF157" s="396"/>
      <c r="AG157" s="396"/>
      <c r="AH157" s="396"/>
      <c r="AI157" s="396"/>
      <c r="AJ157" s="397"/>
      <c r="AK157" s="395"/>
      <c r="AL157" s="396"/>
      <c r="AM157" s="396"/>
      <c r="AN157" s="396"/>
      <c r="AO157" s="396"/>
      <c r="AP157" s="396"/>
      <c r="AQ157" s="397"/>
      <c r="AR157" s="395"/>
      <c r="AS157" s="396"/>
      <c r="AT157" s="396"/>
      <c r="AU157" s="396"/>
      <c r="AV157" s="396"/>
      <c r="AW157" s="396"/>
      <c r="AX157" s="397"/>
      <c r="AY157" s="395"/>
      <c r="AZ157" s="396"/>
      <c r="BA157" s="398"/>
      <c r="BB157" s="1004"/>
      <c r="BC157" s="1005"/>
      <c r="BD157" s="966"/>
      <c r="BE157" s="967"/>
      <c r="BF157" s="968"/>
      <c r="BG157" s="969"/>
      <c r="BH157" s="969"/>
      <c r="BI157" s="969"/>
      <c r="BJ157" s="970"/>
    </row>
    <row r="158" spans="2:62" ht="20.25" customHeight="1">
      <c r="B158" s="1006"/>
      <c r="C158" s="1007"/>
      <c r="D158" s="1008"/>
      <c r="E158" s="405"/>
      <c r="F158" s="406">
        <f>C157</f>
        <v>0</v>
      </c>
      <c r="G158" s="405"/>
      <c r="H158" s="406">
        <f>I157</f>
        <v>0</v>
      </c>
      <c r="I158" s="1009"/>
      <c r="J158" s="1010"/>
      <c r="K158" s="1011"/>
      <c r="L158" s="1012"/>
      <c r="M158" s="1012"/>
      <c r="N158" s="1008"/>
      <c r="O158" s="998"/>
      <c r="P158" s="999"/>
      <c r="Q158" s="999"/>
      <c r="R158" s="999"/>
      <c r="S158" s="1000"/>
      <c r="T158" s="399" t="s">
        <v>663</v>
      </c>
      <c r="U158" s="400"/>
      <c r="V158" s="401"/>
      <c r="W158" s="387" t="str">
        <v/>
      </c>
      <c r="X158" s="388" t="str">
        <v/>
      </c>
      <c r="Y158" s="388" t="str">
        <v/>
      </c>
      <c r="Z158" s="388" t="str">
        <v/>
      </c>
      <c r="AA158" s="388" t="str">
        <v/>
      </c>
      <c r="AB158" s="388" t="str">
        <v/>
      </c>
      <c r="AC158" s="389" t="str">
        <v/>
      </c>
      <c r="AD158" s="387" t="str">
        <v/>
      </c>
      <c r="AE158" s="388" t="str">
        <v/>
      </c>
      <c r="AF158" s="388" t="str">
        <v/>
      </c>
      <c r="AG158" s="388" t="str">
        <v/>
      </c>
      <c r="AH158" s="388" t="str">
        <v/>
      </c>
      <c r="AI158" s="388" t="str">
        <v/>
      </c>
      <c r="AJ158" s="389" t="str">
        <v/>
      </c>
      <c r="AK158" s="387" t="str">
        <v/>
      </c>
      <c r="AL158" s="388" t="str">
        <v/>
      </c>
      <c r="AM158" s="388" t="str">
        <v/>
      </c>
      <c r="AN158" s="388" t="str">
        <v/>
      </c>
      <c r="AO158" s="388" t="str">
        <v/>
      </c>
      <c r="AP158" s="388" t="str">
        <v/>
      </c>
      <c r="AQ158" s="389" t="str">
        <v/>
      </c>
      <c r="AR158" s="387" t="str">
        <v/>
      </c>
      <c r="AS158" s="388" t="str">
        <v/>
      </c>
      <c r="AT158" s="388" t="str">
        <v/>
      </c>
      <c r="AU158" s="388" t="str">
        <v/>
      </c>
      <c r="AV158" s="388" t="str">
        <v/>
      </c>
      <c r="AW158" s="388" t="str">
        <v/>
      </c>
      <c r="AX158" s="389" t="str">
        <v/>
      </c>
      <c r="AY158" s="387" t="str">
        <v/>
      </c>
      <c r="AZ158" s="388" t="str">
        <v/>
      </c>
      <c r="BA158" s="388" t="str">
        <v/>
      </c>
      <c r="BB158" s="981">
        <f>IF($BE$3="４週",SUM(W158:AX158),IF($BE$3="暦月",SUM(W158:BA158),""))</f>
        <v>0</v>
      </c>
      <c r="BC158" s="982"/>
      <c r="BD158" s="983">
        <f>IF($BE$3="４週",BB158/4,IF($BE$3="暦月",(BB158/($BE$8/7)),""))</f>
        <v>0</v>
      </c>
      <c r="BE158" s="982"/>
      <c r="BF158" s="978"/>
      <c r="BG158" s="979"/>
      <c r="BH158" s="979"/>
      <c r="BI158" s="979"/>
      <c r="BJ158" s="980"/>
    </row>
    <row r="159" spans="2:62" ht="20.25" customHeight="1">
      <c r="B159" s="984">
        <f>B157+1</f>
        <v>72</v>
      </c>
      <c r="C159" s="986"/>
      <c r="D159" s="987"/>
      <c r="E159" s="382"/>
      <c r="F159" s="383"/>
      <c r="G159" s="382"/>
      <c r="H159" s="383"/>
      <c r="I159" s="990"/>
      <c r="J159" s="991"/>
      <c r="K159" s="994"/>
      <c r="L159" s="995"/>
      <c r="M159" s="995"/>
      <c r="N159" s="987"/>
      <c r="O159" s="998"/>
      <c r="P159" s="999"/>
      <c r="Q159" s="999"/>
      <c r="R159" s="999"/>
      <c r="S159" s="1000"/>
      <c r="T159" s="402" t="s">
        <v>662</v>
      </c>
      <c r="U159" s="403"/>
      <c r="V159" s="404"/>
      <c r="W159" s="395"/>
      <c r="X159" s="396"/>
      <c r="Y159" s="396"/>
      <c r="Z159" s="396"/>
      <c r="AA159" s="396"/>
      <c r="AB159" s="396"/>
      <c r="AC159" s="397"/>
      <c r="AD159" s="395"/>
      <c r="AE159" s="396"/>
      <c r="AF159" s="396"/>
      <c r="AG159" s="396"/>
      <c r="AH159" s="396"/>
      <c r="AI159" s="396"/>
      <c r="AJ159" s="397"/>
      <c r="AK159" s="395"/>
      <c r="AL159" s="396"/>
      <c r="AM159" s="396"/>
      <c r="AN159" s="396"/>
      <c r="AO159" s="396"/>
      <c r="AP159" s="396"/>
      <c r="AQ159" s="397"/>
      <c r="AR159" s="395"/>
      <c r="AS159" s="396"/>
      <c r="AT159" s="396"/>
      <c r="AU159" s="396"/>
      <c r="AV159" s="396"/>
      <c r="AW159" s="396"/>
      <c r="AX159" s="397"/>
      <c r="AY159" s="395"/>
      <c r="AZ159" s="396"/>
      <c r="BA159" s="398"/>
      <c r="BB159" s="1004"/>
      <c r="BC159" s="1005"/>
      <c r="BD159" s="966"/>
      <c r="BE159" s="967"/>
      <c r="BF159" s="968"/>
      <c r="BG159" s="969"/>
      <c r="BH159" s="969"/>
      <c r="BI159" s="969"/>
      <c r="BJ159" s="970"/>
    </row>
    <row r="160" spans="2:62" ht="20.25" customHeight="1">
      <c r="B160" s="1006"/>
      <c r="C160" s="1007"/>
      <c r="D160" s="1008"/>
      <c r="E160" s="405"/>
      <c r="F160" s="406">
        <f>C159</f>
        <v>0</v>
      </c>
      <c r="G160" s="405"/>
      <c r="H160" s="406">
        <f>I159</f>
        <v>0</v>
      </c>
      <c r="I160" s="1009"/>
      <c r="J160" s="1010"/>
      <c r="K160" s="1011"/>
      <c r="L160" s="1012"/>
      <c r="M160" s="1012"/>
      <c r="N160" s="1008"/>
      <c r="O160" s="998"/>
      <c r="P160" s="999"/>
      <c r="Q160" s="999"/>
      <c r="R160" s="999"/>
      <c r="S160" s="1000"/>
      <c r="T160" s="399" t="s">
        <v>663</v>
      </c>
      <c r="U160" s="400"/>
      <c r="V160" s="401"/>
      <c r="W160" s="387" t="str">
        <v/>
      </c>
      <c r="X160" s="388" t="str">
        <v/>
      </c>
      <c r="Y160" s="388" t="str">
        <v/>
      </c>
      <c r="Z160" s="388" t="str">
        <v/>
      </c>
      <c r="AA160" s="388" t="str">
        <v/>
      </c>
      <c r="AB160" s="388" t="str">
        <v/>
      </c>
      <c r="AC160" s="389" t="str">
        <v/>
      </c>
      <c r="AD160" s="387" t="str">
        <v/>
      </c>
      <c r="AE160" s="388" t="str">
        <v/>
      </c>
      <c r="AF160" s="388" t="str">
        <v/>
      </c>
      <c r="AG160" s="388" t="str">
        <v/>
      </c>
      <c r="AH160" s="388" t="str">
        <v/>
      </c>
      <c r="AI160" s="388" t="str">
        <v/>
      </c>
      <c r="AJ160" s="389" t="str">
        <v/>
      </c>
      <c r="AK160" s="387" t="str">
        <v/>
      </c>
      <c r="AL160" s="388" t="str">
        <v/>
      </c>
      <c r="AM160" s="388" t="str">
        <v/>
      </c>
      <c r="AN160" s="388" t="str">
        <v/>
      </c>
      <c r="AO160" s="388" t="str">
        <v/>
      </c>
      <c r="AP160" s="388" t="str">
        <v/>
      </c>
      <c r="AQ160" s="389" t="str">
        <v/>
      </c>
      <c r="AR160" s="387" t="str">
        <v/>
      </c>
      <c r="AS160" s="388" t="str">
        <v/>
      </c>
      <c r="AT160" s="388" t="str">
        <v/>
      </c>
      <c r="AU160" s="388" t="str">
        <v/>
      </c>
      <c r="AV160" s="388" t="str">
        <v/>
      </c>
      <c r="AW160" s="388" t="str">
        <v/>
      </c>
      <c r="AX160" s="389" t="str">
        <v/>
      </c>
      <c r="AY160" s="387" t="str">
        <v/>
      </c>
      <c r="AZ160" s="388" t="str">
        <v/>
      </c>
      <c r="BA160" s="388" t="str">
        <v/>
      </c>
      <c r="BB160" s="981">
        <f>IF($BE$3="４週",SUM(W160:AX160),IF($BE$3="暦月",SUM(W160:BA160),""))</f>
        <v>0</v>
      </c>
      <c r="BC160" s="982"/>
      <c r="BD160" s="983">
        <f>IF($BE$3="４週",BB160/4,IF($BE$3="暦月",(BB160/($BE$8/7)),""))</f>
        <v>0</v>
      </c>
      <c r="BE160" s="982"/>
      <c r="BF160" s="978"/>
      <c r="BG160" s="979"/>
      <c r="BH160" s="979"/>
      <c r="BI160" s="979"/>
      <c r="BJ160" s="980"/>
    </row>
    <row r="161" spans="2:62" ht="20.25" customHeight="1">
      <c r="B161" s="984">
        <f>B159+1</f>
        <v>73</v>
      </c>
      <c r="C161" s="986"/>
      <c r="D161" s="987"/>
      <c r="E161" s="382"/>
      <c r="F161" s="383"/>
      <c r="G161" s="382"/>
      <c r="H161" s="383"/>
      <c r="I161" s="990"/>
      <c r="J161" s="991"/>
      <c r="K161" s="994"/>
      <c r="L161" s="995"/>
      <c r="M161" s="995"/>
      <c r="N161" s="987"/>
      <c r="O161" s="998"/>
      <c r="P161" s="999"/>
      <c r="Q161" s="999"/>
      <c r="R161" s="999"/>
      <c r="S161" s="1000"/>
      <c r="T161" s="402" t="s">
        <v>662</v>
      </c>
      <c r="U161" s="403"/>
      <c r="V161" s="404"/>
      <c r="W161" s="395"/>
      <c r="X161" s="396"/>
      <c r="Y161" s="396"/>
      <c r="Z161" s="396"/>
      <c r="AA161" s="396"/>
      <c r="AB161" s="396"/>
      <c r="AC161" s="397"/>
      <c r="AD161" s="395"/>
      <c r="AE161" s="396"/>
      <c r="AF161" s="396"/>
      <c r="AG161" s="396"/>
      <c r="AH161" s="396"/>
      <c r="AI161" s="396"/>
      <c r="AJ161" s="397"/>
      <c r="AK161" s="395"/>
      <c r="AL161" s="396"/>
      <c r="AM161" s="396"/>
      <c r="AN161" s="396"/>
      <c r="AO161" s="396"/>
      <c r="AP161" s="396"/>
      <c r="AQ161" s="397"/>
      <c r="AR161" s="395"/>
      <c r="AS161" s="396"/>
      <c r="AT161" s="396"/>
      <c r="AU161" s="396"/>
      <c r="AV161" s="396"/>
      <c r="AW161" s="396"/>
      <c r="AX161" s="397"/>
      <c r="AY161" s="395"/>
      <c r="AZ161" s="396"/>
      <c r="BA161" s="398"/>
      <c r="BB161" s="1004"/>
      <c r="BC161" s="1005"/>
      <c r="BD161" s="966"/>
      <c r="BE161" s="967"/>
      <c r="BF161" s="968"/>
      <c r="BG161" s="969"/>
      <c r="BH161" s="969"/>
      <c r="BI161" s="969"/>
      <c r="BJ161" s="970"/>
    </row>
    <row r="162" spans="2:62" ht="20.25" customHeight="1">
      <c r="B162" s="1006"/>
      <c r="C162" s="1007"/>
      <c r="D162" s="1008"/>
      <c r="E162" s="405"/>
      <c r="F162" s="406">
        <f>C161</f>
        <v>0</v>
      </c>
      <c r="G162" s="405"/>
      <c r="H162" s="406">
        <f>I161</f>
        <v>0</v>
      </c>
      <c r="I162" s="1009"/>
      <c r="J162" s="1010"/>
      <c r="K162" s="1011"/>
      <c r="L162" s="1012"/>
      <c r="M162" s="1012"/>
      <c r="N162" s="1008"/>
      <c r="O162" s="998"/>
      <c r="P162" s="999"/>
      <c r="Q162" s="999"/>
      <c r="R162" s="999"/>
      <c r="S162" s="1000"/>
      <c r="T162" s="399" t="s">
        <v>663</v>
      </c>
      <c r="U162" s="400"/>
      <c r="V162" s="401"/>
      <c r="W162" s="387" t="str">
        <v/>
      </c>
      <c r="X162" s="388" t="str">
        <v/>
      </c>
      <c r="Y162" s="388" t="str">
        <v/>
      </c>
      <c r="Z162" s="388" t="str">
        <v/>
      </c>
      <c r="AA162" s="388" t="str">
        <v/>
      </c>
      <c r="AB162" s="388" t="str">
        <v/>
      </c>
      <c r="AC162" s="389" t="str">
        <v/>
      </c>
      <c r="AD162" s="387" t="str">
        <v/>
      </c>
      <c r="AE162" s="388" t="str">
        <v/>
      </c>
      <c r="AF162" s="388" t="str">
        <v/>
      </c>
      <c r="AG162" s="388" t="str">
        <v/>
      </c>
      <c r="AH162" s="388" t="str">
        <v/>
      </c>
      <c r="AI162" s="388" t="str">
        <v/>
      </c>
      <c r="AJ162" s="389" t="str">
        <v/>
      </c>
      <c r="AK162" s="387" t="str">
        <v/>
      </c>
      <c r="AL162" s="388" t="str">
        <v/>
      </c>
      <c r="AM162" s="388" t="str">
        <v/>
      </c>
      <c r="AN162" s="388" t="str">
        <v/>
      </c>
      <c r="AO162" s="388" t="str">
        <v/>
      </c>
      <c r="AP162" s="388" t="str">
        <v/>
      </c>
      <c r="AQ162" s="389" t="str">
        <v/>
      </c>
      <c r="AR162" s="387" t="str">
        <v/>
      </c>
      <c r="AS162" s="388" t="str">
        <v/>
      </c>
      <c r="AT162" s="388" t="str">
        <v/>
      </c>
      <c r="AU162" s="388" t="str">
        <v/>
      </c>
      <c r="AV162" s="388" t="str">
        <v/>
      </c>
      <c r="AW162" s="388" t="str">
        <v/>
      </c>
      <c r="AX162" s="389" t="str">
        <v/>
      </c>
      <c r="AY162" s="387" t="str">
        <v/>
      </c>
      <c r="AZ162" s="388" t="str">
        <v/>
      </c>
      <c r="BA162" s="388" t="str">
        <v/>
      </c>
      <c r="BB162" s="981">
        <f>IF($BE$3="４週",SUM(W162:AX162),IF($BE$3="暦月",SUM(W162:BA162),""))</f>
        <v>0</v>
      </c>
      <c r="BC162" s="982"/>
      <c r="BD162" s="983">
        <f>IF($BE$3="４週",BB162/4,IF($BE$3="暦月",(BB162/($BE$8/7)),""))</f>
        <v>0</v>
      </c>
      <c r="BE162" s="982"/>
      <c r="BF162" s="978"/>
      <c r="BG162" s="979"/>
      <c r="BH162" s="979"/>
      <c r="BI162" s="979"/>
      <c r="BJ162" s="980"/>
    </row>
    <row r="163" spans="2:62" ht="20.25" customHeight="1">
      <c r="B163" s="984">
        <f>B161+1</f>
        <v>74</v>
      </c>
      <c r="C163" s="986"/>
      <c r="D163" s="987"/>
      <c r="E163" s="382"/>
      <c r="F163" s="383"/>
      <c r="G163" s="382"/>
      <c r="H163" s="383"/>
      <c r="I163" s="990"/>
      <c r="J163" s="991"/>
      <c r="K163" s="994"/>
      <c r="L163" s="995"/>
      <c r="M163" s="995"/>
      <c r="N163" s="987"/>
      <c r="O163" s="998"/>
      <c r="P163" s="999"/>
      <c r="Q163" s="999"/>
      <c r="R163" s="999"/>
      <c r="S163" s="1000"/>
      <c r="T163" s="402" t="s">
        <v>662</v>
      </c>
      <c r="U163" s="403"/>
      <c r="V163" s="404"/>
      <c r="W163" s="395"/>
      <c r="X163" s="396"/>
      <c r="Y163" s="396"/>
      <c r="Z163" s="396"/>
      <c r="AA163" s="396"/>
      <c r="AB163" s="396"/>
      <c r="AC163" s="397"/>
      <c r="AD163" s="395"/>
      <c r="AE163" s="396"/>
      <c r="AF163" s="396"/>
      <c r="AG163" s="396"/>
      <c r="AH163" s="396"/>
      <c r="AI163" s="396"/>
      <c r="AJ163" s="397"/>
      <c r="AK163" s="395"/>
      <c r="AL163" s="396"/>
      <c r="AM163" s="396"/>
      <c r="AN163" s="396"/>
      <c r="AO163" s="396"/>
      <c r="AP163" s="396"/>
      <c r="AQ163" s="397"/>
      <c r="AR163" s="395"/>
      <c r="AS163" s="396"/>
      <c r="AT163" s="396"/>
      <c r="AU163" s="396"/>
      <c r="AV163" s="396"/>
      <c r="AW163" s="396"/>
      <c r="AX163" s="397"/>
      <c r="AY163" s="395"/>
      <c r="AZ163" s="396"/>
      <c r="BA163" s="398"/>
      <c r="BB163" s="1004"/>
      <c r="BC163" s="1005"/>
      <c r="BD163" s="966"/>
      <c r="BE163" s="967"/>
      <c r="BF163" s="968"/>
      <c r="BG163" s="969"/>
      <c r="BH163" s="969"/>
      <c r="BI163" s="969"/>
      <c r="BJ163" s="970"/>
    </row>
    <row r="164" spans="2:62" ht="20.25" customHeight="1">
      <c r="B164" s="1006"/>
      <c r="C164" s="1007"/>
      <c r="D164" s="1008"/>
      <c r="E164" s="405"/>
      <c r="F164" s="406">
        <f>C163</f>
        <v>0</v>
      </c>
      <c r="G164" s="405"/>
      <c r="H164" s="406">
        <f>I163</f>
        <v>0</v>
      </c>
      <c r="I164" s="1009"/>
      <c r="J164" s="1010"/>
      <c r="K164" s="1011"/>
      <c r="L164" s="1012"/>
      <c r="M164" s="1012"/>
      <c r="N164" s="1008"/>
      <c r="O164" s="998"/>
      <c r="P164" s="999"/>
      <c r="Q164" s="999"/>
      <c r="R164" s="999"/>
      <c r="S164" s="1000"/>
      <c r="T164" s="399" t="s">
        <v>663</v>
      </c>
      <c r="U164" s="400"/>
      <c r="V164" s="401"/>
      <c r="W164" s="387" t="str">
        <v/>
      </c>
      <c r="X164" s="388" t="str">
        <v/>
      </c>
      <c r="Y164" s="388" t="str">
        <v/>
      </c>
      <c r="Z164" s="388" t="str">
        <v/>
      </c>
      <c r="AA164" s="388" t="str">
        <v/>
      </c>
      <c r="AB164" s="388" t="str">
        <v/>
      </c>
      <c r="AC164" s="389" t="str">
        <v/>
      </c>
      <c r="AD164" s="387" t="str">
        <v/>
      </c>
      <c r="AE164" s="388" t="str">
        <v/>
      </c>
      <c r="AF164" s="388" t="str">
        <v/>
      </c>
      <c r="AG164" s="388" t="str">
        <v/>
      </c>
      <c r="AH164" s="388" t="str">
        <v/>
      </c>
      <c r="AI164" s="388" t="str">
        <v/>
      </c>
      <c r="AJ164" s="389" t="str">
        <v/>
      </c>
      <c r="AK164" s="387" t="str">
        <v/>
      </c>
      <c r="AL164" s="388" t="str">
        <v/>
      </c>
      <c r="AM164" s="388" t="str">
        <v/>
      </c>
      <c r="AN164" s="388" t="str">
        <v/>
      </c>
      <c r="AO164" s="388" t="str">
        <v/>
      </c>
      <c r="AP164" s="388" t="str">
        <v/>
      </c>
      <c r="AQ164" s="389" t="str">
        <v/>
      </c>
      <c r="AR164" s="387" t="str">
        <v/>
      </c>
      <c r="AS164" s="388" t="str">
        <v/>
      </c>
      <c r="AT164" s="388" t="str">
        <v/>
      </c>
      <c r="AU164" s="388" t="str">
        <v/>
      </c>
      <c r="AV164" s="388" t="str">
        <v/>
      </c>
      <c r="AW164" s="388" t="str">
        <v/>
      </c>
      <c r="AX164" s="389" t="str">
        <v/>
      </c>
      <c r="AY164" s="387" t="str">
        <v/>
      </c>
      <c r="AZ164" s="388" t="str">
        <v/>
      </c>
      <c r="BA164" s="388" t="str">
        <v/>
      </c>
      <c r="BB164" s="981">
        <f>IF($BE$3="４週",SUM(W164:AX164),IF($BE$3="暦月",SUM(W164:BA164),""))</f>
        <v>0</v>
      </c>
      <c r="BC164" s="982"/>
      <c r="BD164" s="983">
        <f>IF($BE$3="４週",BB164/4,IF($BE$3="暦月",(BB164/($BE$8/7)),""))</f>
        <v>0</v>
      </c>
      <c r="BE164" s="982"/>
      <c r="BF164" s="978"/>
      <c r="BG164" s="979"/>
      <c r="BH164" s="979"/>
      <c r="BI164" s="979"/>
      <c r="BJ164" s="980"/>
    </row>
    <row r="165" spans="2:62" ht="20.25" customHeight="1">
      <c r="B165" s="984">
        <f>B163+1</f>
        <v>75</v>
      </c>
      <c r="C165" s="986"/>
      <c r="D165" s="987"/>
      <c r="E165" s="382"/>
      <c r="F165" s="383"/>
      <c r="G165" s="382"/>
      <c r="H165" s="383"/>
      <c r="I165" s="990"/>
      <c r="J165" s="991"/>
      <c r="K165" s="994"/>
      <c r="L165" s="995"/>
      <c r="M165" s="995"/>
      <c r="N165" s="987"/>
      <c r="O165" s="998"/>
      <c r="P165" s="999"/>
      <c r="Q165" s="999"/>
      <c r="R165" s="999"/>
      <c r="S165" s="1000"/>
      <c r="T165" s="402" t="s">
        <v>662</v>
      </c>
      <c r="U165" s="403"/>
      <c r="V165" s="404"/>
      <c r="W165" s="395"/>
      <c r="X165" s="396"/>
      <c r="Y165" s="396"/>
      <c r="Z165" s="396"/>
      <c r="AA165" s="396"/>
      <c r="AB165" s="396"/>
      <c r="AC165" s="397"/>
      <c r="AD165" s="395"/>
      <c r="AE165" s="396"/>
      <c r="AF165" s="396"/>
      <c r="AG165" s="396"/>
      <c r="AH165" s="396"/>
      <c r="AI165" s="396"/>
      <c r="AJ165" s="397"/>
      <c r="AK165" s="395"/>
      <c r="AL165" s="396"/>
      <c r="AM165" s="396"/>
      <c r="AN165" s="396"/>
      <c r="AO165" s="396"/>
      <c r="AP165" s="396"/>
      <c r="AQ165" s="397"/>
      <c r="AR165" s="395"/>
      <c r="AS165" s="396"/>
      <c r="AT165" s="396"/>
      <c r="AU165" s="396"/>
      <c r="AV165" s="396"/>
      <c r="AW165" s="396"/>
      <c r="AX165" s="397"/>
      <c r="AY165" s="395"/>
      <c r="AZ165" s="396"/>
      <c r="BA165" s="398"/>
      <c r="BB165" s="1004"/>
      <c r="BC165" s="1005"/>
      <c r="BD165" s="966"/>
      <c r="BE165" s="967"/>
      <c r="BF165" s="968"/>
      <c r="BG165" s="969"/>
      <c r="BH165" s="969"/>
      <c r="BI165" s="969"/>
      <c r="BJ165" s="970"/>
    </row>
    <row r="166" spans="2:62" ht="20.25" customHeight="1">
      <c r="B166" s="1006"/>
      <c r="C166" s="1007"/>
      <c r="D166" s="1008"/>
      <c r="E166" s="405"/>
      <c r="F166" s="406">
        <f>C165</f>
        <v>0</v>
      </c>
      <c r="G166" s="405"/>
      <c r="H166" s="406">
        <f>I165</f>
        <v>0</v>
      </c>
      <c r="I166" s="1009"/>
      <c r="J166" s="1010"/>
      <c r="K166" s="1011"/>
      <c r="L166" s="1012"/>
      <c r="M166" s="1012"/>
      <c r="N166" s="1008"/>
      <c r="O166" s="998"/>
      <c r="P166" s="999"/>
      <c r="Q166" s="999"/>
      <c r="R166" s="999"/>
      <c r="S166" s="1000"/>
      <c r="T166" s="399" t="s">
        <v>663</v>
      </c>
      <c r="U166" s="400"/>
      <c r="V166" s="401"/>
      <c r="W166" s="387" t="str">
        <v/>
      </c>
      <c r="X166" s="388" t="str">
        <v/>
      </c>
      <c r="Y166" s="388" t="str">
        <v/>
      </c>
      <c r="Z166" s="388" t="str">
        <v/>
      </c>
      <c r="AA166" s="388" t="str">
        <v/>
      </c>
      <c r="AB166" s="388" t="str">
        <v/>
      </c>
      <c r="AC166" s="389" t="str">
        <v/>
      </c>
      <c r="AD166" s="387" t="str">
        <v/>
      </c>
      <c r="AE166" s="388" t="str">
        <v/>
      </c>
      <c r="AF166" s="388" t="str">
        <v/>
      </c>
      <c r="AG166" s="388" t="str">
        <v/>
      </c>
      <c r="AH166" s="388" t="str">
        <v/>
      </c>
      <c r="AI166" s="388" t="str">
        <v/>
      </c>
      <c r="AJ166" s="389" t="str">
        <v/>
      </c>
      <c r="AK166" s="387" t="str">
        <v/>
      </c>
      <c r="AL166" s="388" t="str">
        <v/>
      </c>
      <c r="AM166" s="388" t="str">
        <v/>
      </c>
      <c r="AN166" s="388" t="str">
        <v/>
      </c>
      <c r="AO166" s="388" t="str">
        <v/>
      </c>
      <c r="AP166" s="388" t="str">
        <v/>
      </c>
      <c r="AQ166" s="389" t="str">
        <v/>
      </c>
      <c r="AR166" s="387" t="str">
        <v/>
      </c>
      <c r="AS166" s="388" t="str">
        <v/>
      </c>
      <c r="AT166" s="388" t="str">
        <v/>
      </c>
      <c r="AU166" s="388" t="str">
        <v/>
      </c>
      <c r="AV166" s="388" t="str">
        <v/>
      </c>
      <c r="AW166" s="388" t="str">
        <v/>
      </c>
      <c r="AX166" s="389" t="str">
        <v/>
      </c>
      <c r="AY166" s="387" t="str">
        <v/>
      </c>
      <c r="AZ166" s="388" t="str">
        <v/>
      </c>
      <c r="BA166" s="388" t="str">
        <v/>
      </c>
      <c r="BB166" s="981">
        <f>IF($BE$3="４週",SUM(W166:AX166),IF($BE$3="暦月",SUM(W166:BA166),""))</f>
        <v>0</v>
      </c>
      <c r="BC166" s="982"/>
      <c r="BD166" s="983">
        <f>IF($BE$3="４週",BB166/4,IF($BE$3="暦月",(BB166/($BE$8/7)),""))</f>
        <v>0</v>
      </c>
      <c r="BE166" s="982"/>
      <c r="BF166" s="978"/>
      <c r="BG166" s="979"/>
      <c r="BH166" s="979"/>
      <c r="BI166" s="979"/>
      <c r="BJ166" s="980"/>
    </row>
    <row r="167" spans="2:62" ht="20.25" customHeight="1">
      <c r="B167" s="984">
        <f>B165+1</f>
        <v>76</v>
      </c>
      <c r="C167" s="986"/>
      <c r="D167" s="987"/>
      <c r="E167" s="382"/>
      <c r="F167" s="383"/>
      <c r="G167" s="382"/>
      <c r="H167" s="383"/>
      <c r="I167" s="990"/>
      <c r="J167" s="991"/>
      <c r="K167" s="994"/>
      <c r="L167" s="995"/>
      <c r="M167" s="995"/>
      <c r="N167" s="987"/>
      <c r="O167" s="998"/>
      <c r="P167" s="999"/>
      <c r="Q167" s="999"/>
      <c r="R167" s="999"/>
      <c r="S167" s="1000"/>
      <c r="T167" s="402" t="s">
        <v>662</v>
      </c>
      <c r="U167" s="403"/>
      <c r="V167" s="404"/>
      <c r="W167" s="395"/>
      <c r="X167" s="396"/>
      <c r="Y167" s="396"/>
      <c r="Z167" s="396"/>
      <c r="AA167" s="396"/>
      <c r="AB167" s="396"/>
      <c r="AC167" s="397"/>
      <c r="AD167" s="395"/>
      <c r="AE167" s="396"/>
      <c r="AF167" s="396"/>
      <c r="AG167" s="396"/>
      <c r="AH167" s="396"/>
      <c r="AI167" s="396"/>
      <c r="AJ167" s="397"/>
      <c r="AK167" s="395"/>
      <c r="AL167" s="396"/>
      <c r="AM167" s="396"/>
      <c r="AN167" s="396"/>
      <c r="AO167" s="396"/>
      <c r="AP167" s="396"/>
      <c r="AQ167" s="397"/>
      <c r="AR167" s="395"/>
      <c r="AS167" s="396"/>
      <c r="AT167" s="396"/>
      <c r="AU167" s="396"/>
      <c r="AV167" s="396"/>
      <c r="AW167" s="396"/>
      <c r="AX167" s="397"/>
      <c r="AY167" s="395"/>
      <c r="AZ167" s="396"/>
      <c r="BA167" s="398"/>
      <c r="BB167" s="1004"/>
      <c r="BC167" s="1005"/>
      <c r="BD167" s="966"/>
      <c r="BE167" s="967"/>
      <c r="BF167" s="968"/>
      <c r="BG167" s="969"/>
      <c r="BH167" s="969"/>
      <c r="BI167" s="969"/>
      <c r="BJ167" s="970"/>
    </row>
    <row r="168" spans="2:62" ht="20.25" customHeight="1">
      <c r="B168" s="1006"/>
      <c r="C168" s="1007"/>
      <c r="D168" s="1008"/>
      <c r="E168" s="405"/>
      <c r="F168" s="406">
        <f>C167</f>
        <v>0</v>
      </c>
      <c r="G168" s="405"/>
      <c r="H168" s="406">
        <f>I167</f>
        <v>0</v>
      </c>
      <c r="I168" s="1009"/>
      <c r="J168" s="1010"/>
      <c r="K168" s="1011"/>
      <c r="L168" s="1012"/>
      <c r="M168" s="1012"/>
      <c r="N168" s="1008"/>
      <c r="O168" s="998"/>
      <c r="P168" s="999"/>
      <c r="Q168" s="999"/>
      <c r="R168" s="999"/>
      <c r="S168" s="1000"/>
      <c r="T168" s="399" t="s">
        <v>663</v>
      </c>
      <c r="U168" s="400"/>
      <c r="V168" s="401"/>
      <c r="W168" s="387" t="str">
        <v/>
      </c>
      <c r="X168" s="388" t="str">
        <v/>
      </c>
      <c r="Y168" s="388" t="str">
        <v/>
      </c>
      <c r="Z168" s="388" t="str">
        <v/>
      </c>
      <c r="AA168" s="388" t="str">
        <v/>
      </c>
      <c r="AB168" s="388" t="str">
        <v/>
      </c>
      <c r="AC168" s="389" t="str">
        <v/>
      </c>
      <c r="AD168" s="387" t="str">
        <v/>
      </c>
      <c r="AE168" s="388" t="str">
        <v/>
      </c>
      <c r="AF168" s="388" t="str">
        <v/>
      </c>
      <c r="AG168" s="388" t="str">
        <v/>
      </c>
      <c r="AH168" s="388" t="str">
        <v/>
      </c>
      <c r="AI168" s="388" t="str">
        <v/>
      </c>
      <c r="AJ168" s="389" t="str">
        <v/>
      </c>
      <c r="AK168" s="387" t="str">
        <v/>
      </c>
      <c r="AL168" s="388" t="str">
        <v/>
      </c>
      <c r="AM168" s="388" t="str">
        <v/>
      </c>
      <c r="AN168" s="388" t="str">
        <v/>
      </c>
      <c r="AO168" s="388" t="str">
        <v/>
      </c>
      <c r="AP168" s="388" t="str">
        <v/>
      </c>
      <c r="AQ168" s="389" t="str">
        <v/>
      </c>
      <c r="AR168" s="387" t="str">
        <v/>
      </c>
      <c r="AS168" s="388" t="str">
        <v/>
      </c>
      <c r="AT168" s="388" t="str">
        <v/>
      </c>
      <c r="AU168" s="388" t="str">
        <v/>
      </c>
      <c r="AV168" s="388" t="str">
        <v/>
      </c>
      <c r="AW168" s="388" t="str">
        <v/>
      </c>
      <c r="AX168" s="389" t="str">
        <v/>
      </c>
      <c r="AY168" s="387" t="str">
        <v/>
      </c>
      <c r="AZ168" s="388" t="str">
        <v/>
      </c>
      <c r="BA168" s="388" t="str">
        <v/>
      </c>
      <c r="BB168" s="981">
        <f>IF($BE$3="４週",SUM(W168:AX168),IF($BE$3="暦月",SUM(W168:BA168),""))</f>
        <v>0</v>
      </c>
      <c r="BC168" s="982"/>
      <c r="BD168" s="983">
        <f>IF($BE$3="４週",BB168/4,IF($BE$3="暦月",(BB168/($BE$8/7)),""))</f>
        <v>0</v>
      </c>
      <c r="BE168" s="982"/>
      <c r="BF168" s="978"/>
      <c r="BG168" s="979"/>
      <c r="BH168" s="979"/>
      <c r="BI168" s="979"/>
      <c r="BJ168" s="980"/>
    </row>
    <row r="169" spans="2:62" ht="20.25" customHeight="1">
      <c r="B169" s="984">
        <f>B167+1</f>
        <v>77</v>
      </c>
      <c r="C169" s="986"/>
      <c r="D169" s="987"/>
      <c r="E169" s="382"/>
      <c r="F169" s="383"/>
      <c r="G169" s="382"/>
      <c r="H169" s="383"/>
      <c r="I169" s="990"/>
      <c r="J169" s="991"/>
      <c r="K169" s="994"/>
      <c r="L169" s="995"/>
      <c r="M169" s="995"/>
      <c r="N169" s="987"/>
      <c r="O169" s="998"/>
      <c r="P169" s="999"/>
      <c r="Q169" s="999"/>
      <c r="R169" s="999"/>
      <c r="S169" s="1000"/>
      <c r="T169" s="402" t="s">
        <v>662</v>
      </c>
      <c r="U169" s="403"/>
      <c r="V169" s="404"/>
      <c r="W169" s="395"/>
      <c r="X169" s="396"/>
      <c r="Y169" s="396"/>
      <c r="Z169" s="396"/>
      <c r="AA169" s="396"/>
      <c r="AB169" s="396"/>
      <c r="AC169" s="397"/>
      <c r="AD169" s="395"/>
      <c r="AE169" s="396"/>
      <c r="AF169" s="396"/>
      <c r="AG169" s="396"/>
      <c r="AH169" s="396"/>
      <c r="AI169" s="396"/>
      <c r="AJ169" s="397"/>
      <c r="AK169" s="395"/>
      <c r="AL169" s="396"/>
      <c r="AM169" s="396"/>
      <c r="AN169" s="396"/>
      <c r="AO169" s="396"/>
      <c r="AP169" s="396"/>
      <c r="AQ169" s="397"/>
      <c r="AR169" s="395"/>
      <c r="AS169" s="396"/>
      <c r="AT169" s="396"/>
      <c r="AU169" s="396"/>
      <c r="AV169" s="396"/>
      <c r="AW169" s="396"/>
      <c r="AX169" s="397"/>
      <c r="AY169" s="395"/>
      <c r="AZ169" s="396"/>
      <c r="BA169" s="398"/>
      <c r="BB169" s="1004"/>
      <c r="BC169" s="1005"/>
      <c r="BD169" s="966"/>
      <c r="BE169" s="967"/>
      <c r="BF169" s="968"/>
      <c r="BG169" s="969"/>
      <c r="BH169" s="969"/>
      <c r="BI169" s="969"/>
      <c r="BJ169" s="970"/>
    </row>
    <row r="170" spans="2:62" ht="20.25" customHeight="1">
      <c r="B170" s="1006"/>
      <c r="C170" s="1007"/>
      <c r="D170" s="1008"/>
      <c r="E170" s="405"/>
      <c r="F170" s="406">
        <f>C169</f>
        <v>0</v>
      </c>
      <c r="G170" s="405"/>
      <c r="H170" s="406">
        <f>I169</f>
        <v>0</v>
      </c>
      <c r="I170" s="1009"/>
      <c r="J170" s="1010"/>
      <c r="K170" s="1011"/>
      <c r="L170" s="1012"/>
      <c r="M170" s="1012"/>
      <c r="N170" s="1008"/>
      <c r="O170" s="998"/>
      <c r="P170" s="999"/>
      <c r="Q170" s="999"/>
      <c r="R170" s="999"/>
      <c r="S170" s="1000"/>
      <c r="T170" s="399" t="s">
        <v>663</v>
      </c>
      <c r="U170" s="400"/>
      <c r="V170" s="401"/>
      <c r="W170" s="387" t="str">
        <v/>
      </c>
      <c r="X170" s="388" t="str">
        <v/>
      </c>
      <c r="Y170" s="388" t="str">
        <v/>
      </c>
      <c r="Z170" s="388" t="str">
        <v/>
      </c>
      <c r="AA170" s="388" t="str">
        <v/>
      </c>
      <c r="AB170" s="388" t="str">
        <v/>
      </c>
      <c r="AC170" s="389" t="str">
        <v/>
      </c>
      <c r="AD170" s="387" t="str">
        <v/>
      </c>
      <c r="AE170" s="388" t="str">
        <v/>
      </c>
      <c r="AF170" s="388" t="str">
        <v/>
      </c>
      <c r="AG170" s="388" t="str">
        <v/>
      </c>
      <c r="AH170" s="388" t="str">
        <v/>
      </c>
      <c r="AI170" s="388" t="str">
        <v/>
      </c>
      <c r="AJ170" s="389" t="str">
        <v/>
      </c>
      <c r="AK170" s="387" t="str">
        <v/>
      </c>
      <c r="AL170" s="388" t="str">
        <v/>
      </c>
      <c r="AM170" s="388" t="str">
        <v/>
      </c>
      <c r="AN170" s="388" t="str">
        <v/>
      </c>
      <c r="AO170" s="388" t="str">
        <v/>
      </c>
      <c r="AP170" s="388" t="str">
        <v/>
      </c>
      <c r="AQ170" s="389" t="str">
        <v/>
      </c>
      <c r="AR170" s="387" t="str">
        <v/>
      </c>
      <c r="AS170" s="388" t="str">
        <v/>
      </c>
      <c r="AT170" s="388" t="str">
        <v/>
      </c>
      <c r="AU170" s="388" t="str">
        <v/>
      </c>
      <c r="AV170" s="388" t="str">
        <v/>
      </c>
      <c r="AW170" s="388" t="str">
        <v/>
      </c>
      <c r="AX170" s="389" t="str">
        <v/>
      </c>
      <c r="AY170" s="387" t="str">
        <v/>
      </c>
      <c r="AZ170" s="388" t="str">
        <v/>
      </c>
      <c r="BA170" s="388" t="str">
        <v/>
      </c>
      <c r="BB170" s="981">
        <f>IF($BE$3="４週",SUM(W170:AX170),IF($BE$3="暦月",SUM(W170:BA170),""))</f>
        <v>0</v>
      </c>
      <c r="BC170" s="982"/>
      <c r="BD170" s="983">
        <f>IF($BE$3="４週",BB170/4,IF($BE$3="暦月",(BB170/($BE$8/7)),""))</f>
        <v>0</v>
      </c>
      <c r="BE170" s="982"/>
      <c r="BF170" s="978"/>
      <c r="BG170" s="979"/>
      <c r="BH170" s="979"/>
      <c r="BI170" s="979"/>
      <c r="BJ170" s="980"/>
    </row>
    <row r="171" spans="2:62" ht="20.25" customHeight="1">
      <c r="B171" s="984">
        <f>B169+1</f>
        <v>78</v>
      </c>
      <c r="C171" s="986"/>
      <c r="D171" s="987"/>
      <c r="E171" s="382"/>
      <c r="F171" s="383"/>
      <c r="G171" s="382"/>
      <c r="H171" s="383"/>
      <c r="I171" s="990"/>
      <c r="J171" s="991"/>
      <c r="K171" s="994"/>
      <c r="L171" s="995"/>
      <c r="M171" s="995"/>
      <c r="N171" s="987"/>
      <c r="O171" s="998"/>
      <c r="P171" s="999"/>
      <c r="Q171" s="999"/>
      <c r="R171" s="999"/>
      <c r="S171" s="1000"/>
      <c r="T171" s="402" t="s">
        <v>662</v>
      </c>
      <c r="U171" s="403"/>
      <c r="V171" s="404"/>
      <c r="W171" s="395"/>
      <c r="X171" s="396"/>
      <c r="Y171" s="396"/>
      <c r="Z171" s="396"/>
      <c r="AA171" s="396"/>
      <c r="AB171" s="396"/>
      <c r="AC171" s="397"/>
      <c r="AD171" s="395"/>
      <c r="AE171" s="396"/>
      <c r="AF171" s="396"/>
      <c r="AG171" s="396"/>
      <c r="AH171" s="396"/>
      <c r="AI171" s="396"/>
      <c r="AJ171" s="397"/>
      <c r="AK171" s="395"/>
      <c r="AL171" s="396"/>
      <c r="AM171" s="396"/>
      <c r="AN171" s="396"/>
      <c r="AO171" s="396"/>
      <c r="AP171" s="396"/>
      <c r="AQ171" s="397"/>
      <c r="AR171" s="395"/>
      <c r="AS171" s="396"/>
      <c r="AT171" s="396"/>
      <c r="AU171" s="396"/>
      <c r="AV171" s="396"/>
      <c r="AW171" s="396"/>
      <c r="AX171" s="397"/>
      <c r="AY171" s="395"/>
      <c r="AZ171" s="396"/>
      <c r="BA171" s="398"/>
      <c r="BB171" s="1004"/>
      <c r="BC171" s="1005"/>
      <c r="BD171" s="966"/>
      <c r="BE171" s="967"/>
      <c r="BF171" s="968"/>
      <c r="BG171" s="969"/>
      <c r="BH171" s="969"/>
      <c r="BI171" s="969"/>
      <c r="BJ171" s="970"/>
    </row>
    <row r="172" spans="2:62" ht="20.25" customHeight="1">
      <c r="B172" s="1006"/>
      <c r="C172" s="1007"/>
      <c r="D172" s="1008"/>
      <c r="E172" s="405"/>
      <c r="F172" s="406">
        <f>C171</f>
        <v>0</v>
      </c>
      <c r="G172" s="405"/>
      <c r="H172" s="406">
        <f>I171</f>
        <v>0</v>
      </c>
      <c r="I172" s="1009"/>
      <c r="J172" s="1010"/>
      <c r="K172" s="1011"/>
      <c r="L172" s="1012"/>
      <c r="M172" s="1012"/>
      <c r="N172" s="1008"/>
      <c r="O172" s="998"/>
      <c r="P172" s="999"/>
      <c r="Q172" s="999"/>
      <c r="R172" s="999"/>
      <c r="S172" s="1000"/>
      <c r="T172" s="399" t="s">
        <v>663</v>
      </c>
      <c r="U172" s="400"/>
      <c r="V172" s="401"/>
      <c r="W172" s="387" t="str">
        <v/>
      </c>
      <c r="X172" s="388" t="str">
        <v/>
      </c>
      <c r="Y172" s="388" t="str">
        <v/>
      </c>
      <c r="Z172" s="388" t="str">
        <v/>
      </c>
      <c r="AA172" s="388" t="str">
        <v/>
      </c>
      <c r="AB172" s="388" t="str">
        <v/>
      </c>
      <c r="AC172" s="389" t="str">
        <v/>
      </c>
      <c r="AD172" s="387" t="str">
        <v/>
      </c>
      <c r="AE172" s="388" t="str">
        <v/>
      </c>
      <c r="AF172" s="388" t="str">
        <v/>
      </c>
      <c r="AG172" s="388" t="str">
        <v/>
      </c>
      <c r="AH172" s="388" t="str">
        <v/>
      </c>
      <c r="AI172" s="388" t="str">
        <v/>
      </c>
      <c r="AJ172" s="389" t="str">
        <v/>
      </c>
      <c r="AK172" s="387" t="str">
        <v/>
      </c>
      <c r="AL172" s="388" t="str">
        <v/>
      </c>
      <c r="AM172" s="388" t="str">
        <v/>
      </c>
      <c r="AN172" s="388" t="str">
        <v/>
      </c>
      <c r="AO172" s="388" t="str">
        <v/>
      </c>
      <c r="AP172" s="388" t="str">
        <v/>
      </c>
      <c r="AQ172" s="389" t="str">
        <v/>
      </c>
      <c r="AR172" s="387" t="str">
        <v/>
      </c>
      <c r="AS172" s="388" t="str">
        <v/>
      </c>
      <c r="AT172" s="388" t="str">
        <v/>
      </c>
      <c r="AU172" s="388" t="str">
        <v/>
      </c>
      <c r="AV172" s="388" t="str">
        <v/>
      </c>
      <c r="AW172" s="388" t="str">
        <v/>
      </c>
      <c r="AX172" s="389" t="str">
        <v/>
      </c>
      <c r="AY172" s="387" t="str">
        <v/>
      </c>
      <c r="AZ172" s="388" t="str">
        <v/>
      </c>
      <c r="BA172" s="388" t="str">
        <v/>
      </c>
      <c r="BB172" s="981">
        <f>IF($BE$3="４週",SUM(W172:AX172),IF($BE$3="暦月",SUM(W172:BA172),""))</f>
        <v>0</v>
      </c>
      <c r="BC172" s="982"/>
      <c r="BD172" s="983">
        <f>IF($BE$3="４週",BB172/4,IF($BE$3="暦月",(BB172/($BE$8/7)),""))</f>
        <v>0</v>
      </c>
      <c r="BE172" s="982"/>
      <c r="BF172" s="978"/>
      <c r="BG172" s="979"/>
      <c r="BH172" s="979"/>
      <c r="BI172" s="979"/>
      <c r="BJ172" s="980"/>
    </row>
    <row r="173" spans="2:62" ht="20.25" customHeight="1">
      <c r="B173" s="984">
        <f>B171+1</f>
        <v>79</v>
      </c>
      <c r="C173" s="986"/>
      <c r="D173" s="987"/>
      <c r="E173" s="382"/>
      <c r="F173" s="383"/>
      <c r="G173" s="382"/>
      <c r="H173" s="383"/>
      <c r="I173" s="990"/>
      <c r="J173" s="991"/>
      <c r="K173" s="994"/>
      <c r="L173" s="995"/>
      <c r="M173" s="995"/>
      <c r="N173" s="987"/>
      <c r="O173" s="998"/>
      <c r="P173" s="999"/>
      <c r="Q173" s="999"/>
      <c r="R173" s="999"/>
      <c r="S173" s="1000"/>
      <c r="T173" s="402" t="s">
        <v>662</v>
      </c>
      <c r="U173" s="403"/>
      <c r="V173" s="404"/>
      <c r="W173" s="395"/>
      <c r="X173" s="396"/>
      <c r="Y173" s="396"/>
      <c r="Z173" s="396"/>
      <c r="AA173" s="396"/>
      <c r="AB173" s="396"/>
      <c r="AC173" s="397"/>
      <c r="AD173" s="395"/>
      <c r="AE173" s="396"/>
      <c r="AF173" s="396"/>
      <c r="AG173" s="396"/>
      <c r="AH173" s="396"/>
      <c r="AI173" s="396"/>
      <c r="AJ173" s="397"/>
      <c r="AK173" s="395"/>
      <c r="AL173" s="396"/>
      <c r="AM173" s="396"/>
      <c r="AN173" s="396"/>
      <c r="AO173" s="396"/>
      <c r="AP173" s="396"/>
      <c r="AQ173" s="397"/>
      <c r="AR173" s="395"/>
      <c r="AS173" s="396"/>
      <c r="AT173" s="396"/>
      <c r="AU173" s="396"/>
      <c r="AV173" s="396"/>
      <c r="AW173" s="396"/>
      <c r="AX173" s="397"/>
      <c r="AY173" s="395"/>
      <c r="AZ173" s="396"/>
      <c r="BA173" s="398"/>
      <c r="BB173" s="1004"/>
      <c r="BC173" s="1005"/>
      <c r="BD173" s="966"/>
      <c r="BE173" s="967"/>
      <c r="BF173" s="968"/>
      <c r="BG173" s="969"/>
      <c r="BH173" s="969"/>
      <c r="BI173" s="969"/>
      <c r="BJ173" s="970"/>
    </row>
    <row r="174" spans="2:62" ht="20.25" customHeight="1">
      <c r="B174" s="1006"/>
      <c r="C174" s="1007"/>
      <c r="D174" s="1008"/>
      <c r="E174" s="405"/>
      <c r="F174" s="406">
        <f>C173</f>
        <v>0</v>
      </c>
      <c r="G174" s="405"/>
      <c r="H174" s="406">
        <f>I173</f>
        <v>0</v>
      </c>
      <c r="I174" s="1009"/>
      <c r="J174" s="1010"/>
      <c r="K174" s="1011"/>
      <c r="L174" s="1012"/>
      <c r="M174" s="1012"/>
      <c r="N174" s="1008"/>
      <c r="O174" s="998"/>
      <c r="P174" s="999"/>
      <c r="Q174" s="999"/>
      <c r="R174" s="999"/>
      <c r="S174" s="1000"/>
      <c r="T174" s="399" t="s">
        <v>663</v>
      </c>
      <c r="U174" s="400"/>
      <c r="V174" s="401"/>
      <c r="W174" s="387" t="str">
        <v/>
      </c>
      <c r="X174" s="388" t="str">
        <v/>
      </c>
      <c r="Y174" s="388" t="str">
        <v/>
      </c>
      <c r="Z174" s="388" t="str">
        <v/>
      </c>
      <c r="AA174" s="388" t="str">
        <v/>
      </c>
      <c r="AB174" s="388" t="str">
        <v/>
      </c>
      <c r="AC174" s="389" t="str">
        <v/>
      </c>
      <c r="AD174" s="387" t="str">
        <v/>
      </c>
      <c r="AE174" s="388" t="str">
        <v/>
      </c>
      <c r="AF174" s="388" t="str">
        <v/>
      </c>
      <c r="AG174" s="388" t="str">
        <v/>
      </c>
      <c r="AH174" s="388" t="str">
        <v/>
      </c>
      <c r="AI174" s="388" t="str">
        <v/>
      </c>
      <c r="AJ174" s="389" t="str">
        <v/>
      </c>
      <c r="AK174" s="387" t="str">
        <v/>
      </c>
      <c r="AL174" s="388" t="str">
        <v/>
      </c>
      <c r="AM174" s="388" t="str">
        <v/>
      </c>
      <c r="AN174" s="388" t="str">
        <v/>
      </c>
      <c r="AO174" s="388" t="str">
        <v/>
      </c>
      <c r="AP174" s="388" t="str">
        <v/>
      </c>
      <c r="AQ174" s="389" t="str">
        <v/>
      </c>
      <c r="AR174" s="387" t="str">
        <v/>
      </c>
      <c r="AS174" s="388" t="str">
        <v/>
      </c>
      <c r="AT174" s="388" t="str">
        <v/>
      </c>
      <c r="AU174" s="388" t="str">
        <v/>
      </c>
      <c r="AV174" s="388" t="str">
        <v/>
      </c>
      <c r="AW174" s="388" t="str">
        <v/>
      </c>
      <c r="AX174" s="389" t="str">
        <v/>
      </c>
      <c r="AY174" s="387" t="str">
        <v/>
      </c>
      <c r="AZ174" s="388" t="str">
        <v/>
      </c>
      <c r="BA174" s="388" t="str">
        <v/>
      </c>
      <c r="BB174" s="981">
        <f>IF($BE$3="４週",SUM(W174:AX174),IF($BE$3="暦月",SUM(W174:BA174),""))</f>
        <v>0</v>
      </c>
      <c r="BC174" s="982"/>
      <c r="BD174" s="983">
        <f>IF($BE$3="４週",BB174/4,IF($BE$3="暦月",(BB174/($BE$8/7)),""))</f>
        <v>0</v>
      </c>
      <c r="BE174" s="982"/>
      <c r="BF174" s="978"/>
      <c r="BG174" s="979"/>
      <c r="BH174" s="979"/>
      <c r="BI174" s="979"/>
      <c r="BJ174" s="980"/>
    </row>
    <row r="175" spans="2:62" ht="20.25" customHeight="1">
      <c r="B175" s="984">
        <f>B173+1</f>
        <v>80</v>
      </c>
      <c r="C175" s="986"/>
      <c r="D175" s="987"/>
      <c r="E175" s="382"/>
      <c r="F175" s="383"/>
      <c r="G175" s="382"/>
      <c r="H175" s="383"/>
      <c r="I175" s="990"/>
      <c r="J175" s="991"/>
      <c r="K175" s="994"/>
      <c r="L175" s="995"/>
      <c r="M175" s="995"/>
      <c r="N175" s="987"/>
      <c r="O175" s="998"/>
      <c r="P175" s="999"/>
      <c r="Q175" s="999"/>
      <c r="R175" s="999"/>
      <c r="S175" s="1000"/>
      <c r="T175" s="402" t="s">
        <v>662</v>
      </c>
      <c r="U175" s="403"/>
      <c r="V175" s="404"/>
      <c r="W175" s="395"/>
      <c r="X175" s="396"/>
      <c r="Y175" s="396"/>
      <c r="Z175" s="396"/>
      <c r="AA175" s="396"/>
      <c r="AB175" s="396"/>
      <c r="AC175" s="397"/>
      <c r="AD175" s="395"/>
      <c r="AE175" s="396"/>
      <c r="AF175" s="396"/>
      <c r="AG175" s="396"/>
      <c r="AH175" s="396"/>
      <c r="AI175" s="396"/>
      <c r="AJ175" s="397"/>
      <c r="AK175" s="395"/>
      <c r="AL175" s="396"/>
      <c r="AM175" s="396"/>
      <c r="AN175" s="396"/>
      <c r="AO175" s="396"/>
      <c r="AP175" s="396"/>
      <c r="AQ175" s="397"/>
      <c r="AR175" s="395"/>
      <c r="AS175" s="396"/>
      <c r="AT175" s="396"/>
      <c r="AU175" s="396"/>
      <c r="AV175" s="396"/>
      <c r="AW175" s="396"/>
      <c r="AX175" s="397"/>
      <c r="AY175" s="395"/>
      <c r="AZ175" s="396"/>
      <c r="BA175" s="398"/>
      <c r="BB175" s="1004"/>
      <c r="BC175" s="1005"/>
      <c r="BD175" s="966"/>
      <c r="BE175" s="967"/>
      <c r="BF175" s="968"/>
      <c r="BG175" s="969"/>
      <c r="BH175" s="969"/>
      <c r="BI175" s="969"/>
      <c r="BJ175" s="970"/>
    </row>
    <row r="176" spans="2:62" ht="20.25" customHeight="1">
      <c r="B176" s="1006"/>
      <c r="C176" s="1007"/>
      <c r="D176" s="1008"/>
      <c r="E176" s="405"/>
      <c r="F176" s="406">
        <f>C175</f>
        <v>0</v>
      </c>
      <c r="G176" s="405"/>
      <c r="H176" s="406">
        <f>I175</f>
        <v>0</v>
      </c>
      <c r="I176" s="1009"/>
      <c r="J176" s="1010"/>
      <c r="K176" s="1011"/>
      <c r="L176" s="1012"/>
      <c r="M176" s="1012"/>
      <c r="N176" s="1008"/>
      <c r="O176" s="998"/>
      <c r="P176" s="999"/>
      <c r="Q176" s="999"/>
      <c r="R176" s="999"/>
      <c r="S176" s="1000"/>
      <c r="T176" s="399" t="s">
        <v>663</v>
      </c>
      <c r="U176" s="400"/>
      <c r="V176" s="401"/>
      <c r="W176" s="387" t="str">
        <v/>
      </c>
      <c r="X176" s="388" t="str">
        <v/>
      </c>
      <c r="Y176" s="388" t="str">
        <v/>
      </c>
      <c r="Z176" s="388" t="str">
        <v/>
      </c>
      <c r="AA176" s="388" t="str">
        <v/>
      </c>
      <c r="AB176" s="388" t="str">
        <v/>
      </c>
      <c r="AC176" s="389" t="str">
        <v/>
      </c>
      <c r="AD176" s="387" t="str">
        <v/>
      </c>
      <c r="AE176" s="388" t="str">
        <v/>
      </c>
      <c r="AF176" s="388" t="str">
        <v/>
      </c>
      <c r="AG176" s="388" t="str">
        <v/>
      </c>
      <c r="AH176" s="388" t="str">
        <v/>
      </c>
      <c r="AI176" s="388" t="str">
        <v/>
      </c>
      <c r="AJ176" s="389" t="str">
        <v/>
      </c>
      <c r="AK176" s="387" t="str">
        <v/>
      </c>
      <c r="AL176" s="388" t="str">
        <v/>
      </c>
      <c r="AM176" s="388" t="str">
        <v/>
      </c>
      <c r="AN176" s="388" t="str">
        <v/>
      </c>
      <c r="AO176" s="388" t="str">
        <v/>
      </c>
      <c r="AP176" s="388" t="str">
        <v/>
      </c>
      <c r="AQ176" s="389" t="str">
        <v/>
      </c>
      <c r="AR176" s="387" t="str">
        <v/>
      </c>
      <c r="AS176" s="388" t="str">
        <v/>
      </c>
      <c r="AT176" s="388" t="str">
        <v/>
      </c>
      <c r="AU176" s="388" t="str">
        <v/>
      </c>
      <c r="AV176" s="388" t="str">
        <v/>
      </c>
      <c r="AW176" s="388" t="str">
        <v/>
      </c>
      <c r="AX176" s="389" t="str">
        <v/>
      </c>
      <c r="AY176" s="387" t="str">
        <v/>
      </c>
      <c r="AZ176" s="388" t="str">
        <v/>
      </c>
      <c r="BA176" s="388" t="str">
        <v/>
      </c>
      <c r="BB176" s="981">
        <f>IF($BE$3="４週",SUM(W176:AX176),IF($BE$3="暦月",SUM(W176:BA176),""))</f>
        <v>0</v>
      </c>
      <c r="BC176" s="982"/>
      <c r="BD176" s="983">
        <f>IF($BE$3="４週",BB176/4,IF($BE$3="暦月",(BB176/($BE$8/7)),""))</f>
        <v>0</v>
      </c>
      <c r="BE176" s="982"/>
      <c r="BF176" s="978"/>
      <c r="BG176" s="979"/>
      <c r="BH176" s="979"/>
      <c r="BI176" s="979"/>
      <c r="BJ176" s="980"/>
    </row>
    <row r="177" spans="2:62" ht="20.25" customHeight="1">
      <c r="B177" s="984">
        <f>B175+1</f>
        <v>81</v>
      </c>
      <c r="C177" s="986"/>
      <c r="D177" s="987"/>
      <c r="E177" s="382"/>
      <c r="F177" s="383"/>
      <c r="G177" s="382"/>
      <c r="H177" s="383"/>
      <c r="I177" s="990"/>
      <c r="J177" s="991"/>
      <c r="K177" s="994"/>
      <c r="L177" s="995"/>
      <c r="M177" s="995"/>
      <c r="N177" s="987"/>
      <c r="O177" s="998"/>
      <c r="P177" s="999"/>
      <c r="Q177" s="999"/>
      <c r="R177" s="999"/>
      <c r="S177" s="1000"/>
      <c r="T177" s="402" t="s">
        <v>662</v>
      </c>
      <c r="U177" s="403"/>
      <c r="V177" s="404"/>
      <c r="W177" s="395"/>
      <c r="X177" s="396"/>
      <c r="Y177" s="396"/>
      <c r="Z177" s="396"/>
      <c r="AA177" s="396"/>
      <c r="AB177" s="396"/>
      <c r="AC177" s="397"/>
      <c r="AD177" s="395"/>
      <c r="AE177" s="396"/>
      <c r="AF177" s="396"/>
      <c r="AG177" s="396"/>
      <c r="AH177" s="396"/>
      <c r="AI177" s="396"/>
      <c r="AJ177" s="397"/>
      <c r="AK177" s="395"/>
      <c r="AL177" s="396"/>
      <c r="AM177" s="396"/>
      <c r="AN177" s="396"/>
      <c r="AO177" s="396"/>
      <c r="AP177" s="396"/>
      <c r="AQ177" s="397"/>
      <c r="AR177" s="395"/>
      <c r="AS177" s="396"/>
      <c r="AT177" s="396"/>
      <c r="AU177" s="396"/>
      <c r="AV177" s="396"/>
      <c r="AW177" s="396"/>
      <c r="AX177" s="397"/>
      <c r="AY177" s="395"/>
      <c r="AZ177" s="396"/>
      <c r="BA177" s="398"/>
      <c r="BB177" s="1004"/>
      <c r="BC177" s="1005"/>
      <c r="BD177" s="966"/>
      <c r="BE177" s="967"/>
      <c r="BF177" s="968"/>
      <c r="BG177" s="969"/>
      <c r="BH177" s="969"/>
      <c r="BI177" s="969"/>
      <c r="BJ177" s="970"/>
    </row>
    <row r="178" spans="2:62" ht="20.25" customHeight="1">
      <c r="B178" s="1006"/>
      <c r="C178" s="1007"/>
      <c r="D178" s="1008"/>
      <c r="E178" s="405"/>
      <c r="F178" s="406">
        <f>C177</f>
        <v>0</v>
      </c>
      <c r="G178" s="405"/>
      <c r="H178" s="406">
        <f>I177</f>
        <v>0</v>
      </c>
      <c r="I178" s="1009"/>
      <c r="J178" s="1010"/>
      <c r="K178" s="1011"/>
      <c r="L178" s="1012"/>
      <c r="M178" s="1012"/>
      <c r="N178" s="1008"/>
      <c r="O178" s="998"/>
      <c r="P178" s="999"/>
      <c r="Q178" s="999"/>
      <c r="R178" s="999"/>
      <c r="S178" s="1000"/>
      <c r="T178" s="399" t="s">
        <v>663</v>
      </c>
      <c r="U178" s="400"/>
      <c r="V178" s="401"/>
      <c r="W178" s="387" t="str">
        <v/>
      </c>
      <c r="X178" s="388" t="str">
        <v/>
      </c>
      <c r="Y178" s="388" t="str">
        <v/>
      </c>
      <c r="Z178" s="388" t="str">
        <v/>
      </c>
      <c r="AA178" s="388" t="str">
        <v/>
      </c>
      <c r="AB178" s="388" t="str">
        <v/>
      </c>
      <c r="AC178" s="389" t="str">
        <v/>
      </c>
      <c r="AD178" s="387" t="str">
        <v/>
      </c>
      <c r="AE178" s="388" t="str">
        <v/>
      </c>
      <c r="AF178" s="388" t="str">
        <v/>
      </c>
      <c r="AG178" s="388" t="str">
        <v/>
      </c>
      <c r="AH178" s="388" t="str">
        <v/>
      </c>
      <c r="AI178" s="388" t="str">
        <v/>
      </c>
      <c r="AJ178" s="389" t="str">
        <v/>
      </c>
      <c r="AK178" s="387" t="str">
        <v/>
      </c>
      <c r="AL178" s="388" t="str">
        <v/>
      </c>
      <c r="AM178" s="388" t="str">
        <v/>
      </c>
      <c r="AN178" s="388" t="str">
        <v/>
      </c>
      <c r="AO178" s="388" t="str">
        <v/>
      </c>
      <c r="AP178" s="388" t="str">
        <v/>
      </c>
      <c r="AQ178" s="389" t="str">
        <v/>
      </c>
      <c r="AR178" s="387" t="str">
        <v/>
      </c>
      <c r="AS178" s="388" t="str">
        <v/>
      </c>
      <c r="AT178" s="388" t="str">
        <v/>
      </c>
      <c r="AU178" s="388" t="str">
        <v/>
      </c>
      <c r="AV178" s="388" t="str">
        <v/>
      </c>
      <c r="AW178" s="388" t="str">
        <v/>
      </c>
      <c r="AX178" s="389" t="str">
        <v/>
      </c>
      <c r="AY178" s="387" t="str">
        <v/>
      </c>
      <c r="AZ178" s="388" t="str">
        <v/>
      </c>
      <c r="BA178" s="388" t="str">
        <v/>
      </c>
      <c r="BB178" s="981">
        <f>IF($BE$3="４週",SUM(W178:AX178),IF($BE$3="暦月",SUM(W178:BA178),""))</f>
        <v>0</v>
      </c>
      <c r="BC178" s="982"/>
      <c r="BD178" s="983">
        <f>IF($BE$3="４週",BB178/4,IF($BE$3="暦月",(BB178/($BE$8/7)),""))</f>
        <v>0</v>
      </c>
      <c r="BE178" s="982"/>
      <c r="BF178" s="978"/>
      <c r="BG178" s="979"/>
      <c r="BH178" s="979"/>
      <c r="BI178" s="979"/>
      <c r="BJ178" s="980"/>
    </row>
    <row r="179" spans="2:62" ht="20.25" customHeight="1">
      <c r="B179" s="984">
        <f>B177+1</f>
        <v>82</v>
      </c>
      <c r="C179" s="986"/>
      <c r="D179" s="987"/>
      <c r="E179" s="382"/>
      <c r="F179" s="383"/>
      <c r="G179" s="382"/>
      <c r="H179" s="383"/>
      <c r="I179" s="990"/>
      <c r="J179" s="991"/>
      <c r="K179" s="994"/>
      <c r="L179" s="995"/>
      <c r="M179" s="995"/>
      <c r="N179" s="987"/>
      <c r="O179" s="998"/>
      <c r="P179" s="999"/>
      <c r="Q179" s="999"/>
      <c r="R179" s="999"/>
      <c r="S179" s="1000"/>
      <c r="T179" s="402" t="s">
        <v>662</v>
      </c>
      <c r="U179" s="403"/>
      <c r="V179" s="404"/>
      <c r="W179" s="395"/>
      <c r="X179" s="396"/>
      <c r="Y179" s="396"/>
      <c r="Z179" s="396"/>
      <c r="AA179" s="396"/>
      <c r="AB179" s="396"/>
      <c r="AC179" s="397"/>
      <c r="AD179" s="395"/>
      <c r="AE179" s="396"/>
      <c r="AF179" s="396"/>
      <c r="AG179" s="396"/>
      <c r="AH179" s="396"/>
      <c r="AI179" s="396"/>
      <c r="AJ179" s="397"/>
      <c r="AK179" s="395"/>
      <c r="AL179" s="396"/>
      <c r="AM179" s="396"/>
      <c r="AN179" s="396"/>
      <c r="AO179" s="396"/>
      <c r="AP179" s="396"/>
      <c r="AQ179" s="397"/>
      <c r="AR179" s="395"/>
      <c r="AS179" s="396"/>
      <c r="AT179" s="396"/>
      <c r="AU179" s="396"/>
      <c r="AV179" s="396"/>
      <c r="AW179" s="396"/>
      <c r="AX179" s="397"/>
      <c r="AY179" s="395"/>
      <c r="AZ179" s="396"/>
      <c r="BA179" s="398"/>
      <c r="BB179" s="1004"/>
      <c r="BC179" s="1005"/>
      <c r="BD179" s="966"/>
      <c r="BE179" s="967"/>
      <c r="BF179" s="968"/>
      <c r="BG179" s="969"/>
      <c r="BH179" s="969"/>
      <c r="BI179" s="969"/>
      <c r="BJ179" s="970"/>
    </row>
    <row r="180" spans="2:62" ht="20.25" customHeight="1">
      <c r="B180" s="1006"/>
      <c r="C180" s="1007"/>
      <c r="D180" s="1008"/>
      <c r="E180" s="405"/>
      <c r="F180" s="406">
        <f>C179</f>
        <v>0</v>
      </c>
      <c r="G180" s="405"/>
      <c r="H180" s="406">
        <f>I179</f>
        <v>0</v>
      </c>
      <c r="I180" s="1009"/>
      <c r="J180" s="1010"/>
      <c r="K180" s="1011"/>
      <c r="L180" s="1012"/>
      <c r="M180" s="1012"/>
      <c r="N180" s="1008"/>
      <c r="O180" s="998"/>
      <c r="P180" s="999"/>
      <c r="Q180" s="999"/>
      <c r="R180" s="999"/>
      <c r="S180" s="1000"/>
      <c r="T180" s="399" t="s">
        <v>663</v>
      </c>
      <c r="U180" s="400"/>
      <c r="V180" s="401"/>
      <c r="W180" s="387" t="str">
        <v/>
      </c>
      <c r="X180" s="388" t="str">
        <v/>
      </c>
      <c r="Y180" s="388" t="str">
        <v/>
      </c>
      <c r="Z180" s="388" t="str">
        <v/>
      </c>
      <c r="AA180" s="388" t="str">
        <v/>
      </c>
      <c r="AB180" s="388" t="str">
        <v/>
      </c>
      <c r="AC180" s="389" t="str">
        <v/>
      </c>
      <c r="AD180" s="387" t="str">
        <v/>
      </c>
      <c r="AE180" s="388" t="str">
        <v/>
      </c>
      <c r="AF180" s="388" t="str">
        <v/>
      </c>
      <c r="AG180" s="388" t="str">
        <v/>
      </c>
      <c r="AH180" s="388" t="str">
        <v/>
      </c>
      <c r="AI180" s="388" t="str">
        <v/>
      </c>
      <c r="AJ180" s="389" t="str">
        <v/>
      </c>
      <c r="AK180" s="387" t="str">
        <v/>
      </c>
      <c r="AL180" s="388" t="str">
        <v/>
      </c>
      <c r="AM180" s="388" t="str">
        <v/>
      </c>
      <c r="AN180" s="388" t="str">
        <v/>
      </c>
      <c r="AO180" s="388" t="str">
        <v/>
      </c>
      <c r="AP180" s="388" t="str">
        <v/>
      </c>
      <c r="AQ180" s="389" t="str">
        <v/>
      </c>
      <c r="AR180" s="387" t="str">
        <v/>
      </c>
      <c r="AS180" s="388" t="str">
        <v/>
      </c>
      <c r="AT180" s="388" t="str">
        <v/>
      </c>
      <c r="AU180" s="388" t="str">
        <v/>
      </c>
      <c r="AV180" s="388" t="str">
        <v/>
      </c>
      <c r="AW180" s="388" t="str">
        <v/>
      </c>
      <c r="AX180" s="389" t="str">
        <v/>
      </c>
      <c r="AY180" s="387" t="str">
        <v/>
      </c>
      <c r="AZ180" s="388" t="str">
        <v/>
      </c>
      <c r="BA180" s="388" t="str">
        <v/>
      </c>
      <c r="BB180" s="981">
        <f>IF($BE$3="４週",SUM(W180:AX180),IF($BE$3="暦月",SUM(W180:BA180),""))</f>
        <v>0</v>
      </c>
      <c r="BC180" s="982"/>
      <c r="BD180" s="983">
        <f>IF($BE$3="４週",BB180/4,IF($BE$3="暦月",(BB180/($BE$8/7)),""))</f>
        <v>0</v>
      </c>
      <c r="BE180" s="982"/>
      <c r="BF180" s="978"/>
      <c r="BG180" s="979"/>
      <c r="BH180" s="979"/>
      <c r="BI180" s="979"/>
      <c r="BJ180" s="980"/>
    </row>
    <row r="181" spans="2:62" ht="20.25" customHeight="1">
      <c r="B181" s="984">
        <f>B179+1</f>
        <v>83</v>
      </c>
      <c r="C181" s="986"/>
      <c r="D181" s="987"/>
      <c r="E181" s="382"/>
      <c r="F181" s="383"/>
      <c r="G181" s="382"/>
      <c r="H181" s="383"/>
      <c r="I181" s="990"/>
      <c r="J181" s="991"/>
      <c r="K181" s="994"/>
      <c r="L181" s="995"/>
      <c r="M181" s="995"/>
      <c r="N181" s="987"/>
      <c r="O181" s="998"/>
      <c r="P181" s="999"/>
      <c r="Q181" s="999"/>
      <c r="R181" s="999"/>
      <c r="S181" s="1000"/>
      <c r="T181" s="402" t="s">
        <v>662</v>
      </c>
      <c r="U181" s="403"/>
      <c r="V181" s="404"/>
      <c r="W181" s="395"/>
      <c r="X181" s="396"/>
      <c r="Y181" s="396"/>
      <c r="Z181" s="396"/>
      <c r="AA181" s="396"/>
      <c r="AB181" s="396"/>
      <c r="AC181" s="397"/>
      <c r="AD181" s="395"/>
      <c r="AE181" s="396"/>
      <c r="AF181" s="396"/>
      <c r="AG181" s="396"/>
      <c r="AH181" s="396"/>
      <c r="AI181" s="396"/>
      <c r="AJ181" s="397"/>
      <c r="AK181" s="395"/>
      <c r="AL181" s="396"/>
      <c r="AM181" s="396"/>
      <c r="AN181" s="396"/>
      <c r="AO181" s="396"/>
      <c r="AP181" s="396"/>
      <c r="AQ181" s="397"/>
      <c r="AR181" s="395"/>
      <c r="AS181" s="396"/>
      <c r="AT181" s="396"/>
      <c r="AU181" s="396"/>
      <c r="AV181" s="396"/>
      <c r="AW181" s="396"/>
      <c r="AX181" s="397"/>
      <c r="AY181" s="395"/>
      <c r="AZ181" s="396"/>
      <c r="BA181" s="398"/>
      <c r="BB181" s="1004"/>
      <c r="BC181" s="1005"/>
      <c r="BD181" s="966"/>
      <c r="BE181" s="967"/>
      <c r="BF181" s="968"/>
      <c r="BG181" s="969"/>
      <c r="BH181" s="969"/>
      <c r="BI181" s="969"/>
      <c r="BJ181" s="970"/>
    </row>
    <row r="182" spans="2:62" ht="20.25" customHeight="1">
      <c r="B182" s="1006"/>
      <c r="C182" s="1007"/>
      <c r="D182" s="1008"/>
      <c r="E182" s="405"/>
      <c r="F182" s="406">
        <f>C181</f>
        <v>0</v>
      </c>
      <c r="G182" s="405"/>
      <c r="H182" s="406">
        <f>I181</f>
        <v>0</v>
      </c>
      <c r="I182" s="1009"/>
      <c r="J182" s="1010"/>
      <c r="K182" s="1011"/>
      <c r="L182" s="1012"/>
      <c r="M182" s="1012"/>
      <c r="N182" s="1008"/>
      <c r="O182" s="998"/>
      <c r="P182" s="999"/>
      <c r="Q182" s="999"/>
      <c r="R182" s="999"/>
      <c r="S182" s="1000"/>
      <c r="T182" s="399" t="s">
        <v>663</v>
      </c>
      <c r="U182" s="400"/>
      <c r="V182" s="401"/>
      <c r="W182" s="387" t="str">
        <v/>
      </c>
      <c r="X182" s="388" t="str">
        <v/>
      </c>
      <c r="Y182" s="388" t="str">
        <v/>
      </c>
      <c r="Z182" s="388" t="str">
        <v/>
      </c>
      <c r="AA182" s="388" t="str">
        <v/>
      </c>
      <c r="AB182" s="388" t="str">
        <v/>
      </c>
      <c r="AC182" s="389" t="str">
        <v/>
      </c>
      <c r="AD182" s="387" t="str">
        <v/>
      </c>
      <c r="AE182" s="388" t="str">
        <v/>
      </c>
      <c r="AF182" s="388" t="str">
        <v/>
      </c>
      <c r="AG182" s="388" t="str">
        <v/>
      </c>
      <c r="AH182" s="388" t="str">
        <v/>
      </c>
      <c r="AI182" s="388" t="str">
        <v/>
      </c>
      <c r="AJ182" s="389" t="str">
        <v/>
      </c>
      <c r="AK182" s="387" t="str">
        <v/>
      </c>
      <c r="AL182" s="388" t="str">
        <v/>
      </c>
      <c r="AM182" s="388" t="str">
        <v/>
      </c>
      <c r="AN182" s="388" t="str">
        <v/>
      </c>
      <c r="AO182" s="388" t="str">
        <v/>
      </c>
      <c r="AP182" s="388" t="str">
        <v/>
      </c>
      <c r="AQ182" s="389" t="str">
        <v/>
      </c>
      <c r="AR182" s="387" t="str">
        <v/>
      </c>
      <c r="AS182" s="388" t="str">
        <v/>
      </c>
      <c r="AT182" s="388" t="str">
        <v/>
      </c>
      <c r="AU182" s="388" t="str">
        <v/>
      </c>
      <c r="AV182" s="388" t="str">
        <v/>
      </c>
      <c r="AW182" s="388" t="str">
        <v/>
      </c>
      <c r="AX182" s="389" t="str">
        <v/>
      </c>
      <c r="AY182" s="387" t="str">
        <v/>
      </c>
      <c r="AZ182" s="388" t="str">
        <v/>
      </c>
      <c r="BA182" s="388" t="str">
        <v/>
      </c>
      <c r="BB182" s="981">
        <f>IF($BE$3="４週",SUM(W182:AX182),IF($BE$3="暦月",SUM(W182:BA182),""))</f>
        <v>0</v>
      </c>
      <c r="BC182" s="982"/>
      <c r="BD182" s="983">
        <f>IF($BE$3="４週",BB182/4,IF($BE$3="暦月",(BB182/($BE$8/7)),""))</f>
        <v>0</v>
      </c>
      <c r="BE182" s="982"/>
      <c r="BF182" s="978"/>
      <c r="BG182" s="979"/>
      <c r="BH182" s="979"/>
      <c r="BI182" s="979"/>
      <c r="BJ182" s="980"/>
    </row>
    <row r="183" spans="2:62" ht="20.25" customHeight="1">
      <c r="B183" s="984">
        <f>B181+1</f>
        <v>84</v>
      </c>
      <c r="C183" s="986"/>
      <c r="D183" s="987"/>
      <c r="E183" s="382"/>
      <c r="F183" s="383"/>
      <c r="G183" s="382"/>
      <c r="H183" s="383"/>
      <c r="I183" s="990"/>
      <c r="J183" s="991"/>
      <c r="K183" s="994"/>
      <c r="L183" s="995"/>
      <c r="M183" s="995"/>
      <c r="N183" s="987"/>
      <c r="O183" s="998"/>
      <c r="P183" s="999"/>
      <c r="Q183" s="999"/>
      <c r="R183" s="999"/>
      <c r="S183" s="1000"/>
      <c r="T183" s="402" t="s">
        <v>662</v>
      </c>
      <c r="U183" s="403"/>
      <c r="V183" s="404"/>
      <c r="W183" s="395"/>
      <c r="X183" s="396"/>
      <c r="Y183" s="396"/>
      <c r="Z183" s="396"/>
      <c r="AA183" s="396"/>
      <c r="AB183" s="396"/>
      <c r="AC183" s="397"/>
      <c r="AD183" s="395"/>
      <c r="AE183" s="396"/>
      <c r="AF183" s="396"/>
      <c r="AG183" s="396"/>
      <c r="AH183" s="396"/>
      <c r="AI183" s="396"/>
      <c r="AJ183" s="397"/>
      <c r="AK183" s="395"/>
      <c r="AL183" s="396"/>
      <c r="AM183" s="396"/>
      <c r="AN183" s="396"/>
      <c r="AO183" s="396"/>
      <c r="AP183" s="396"/>
      <c r="AQ183" s="397"/>
      <c r="AR183" s="395"/>
      <c r="AS183" s="396"/>
      <c r="AT183" s="396"/>
      <c r="AU183" s="396"/>
      <c r="AV183" s="396"/>
      <c r="AW183" s="396"/>
      <c r="AX183" s="397"/>
      <c r="AY183" s="395"/>
      <c r="AZ183" s="396"/>
      <c r="BA183" s="398"/>
      <c r="BB183" s="1004"/>
      <c r="BC183" s="1005"/>
      <c r="BD183" s="966"/>
      <c r="BE183" s="967"/>
      <c r="BF183" s="968"/>
      <c r="BG183" s="969"/>
      <c r="BH183" s="969"/>
      <c r="BI183" s="969"/>
      <c r="BJ183" s="970"/>
    </row>
    <row r="184" spans="2:62" ht="20.25" customHeight="1">
      <c r="B184" s="1006"/>
      <c r="C184" s="1007"/>
      <c r="D184" s="1008"/>
      <c r="E184" s="405"/>
      <c r="F184" s="406">
        <f>C183</f>
        <v>0</v>
      </c>
      <c r="G184" s="405"/>
      <c r="H184" s="406">
        <f>I183</f>
        <v>0</v>
      </c>
      <c r="I184" s="1009"/>
      <c r="J184" s="1010"/>
      <c r="K184" s="1011"/>
      <c r="L184" s="1012"/>
      <c r="M184" s="1012"/>
      <c r="N184" s="1008"/>
      <c r="O184" s="998"/>
      <c r="P184" s="999"/>
      <c r="Q184" s="999"/>
      <c r="R184" s="999"/>
      <c r="S184" s="1000"/>
      <c r="T184" s="399" t="s">
        <v>663</v>
      </c>
      <c r="U184" s="400"/>
      <c r="V184" s="401"/>
      <c r="W184" s="387" t="str">
        <v/>
      </c>
      <c r="X184" s="388" t="str">
        <v/>
      </c>
      <c r="Y184" s="388" t="str">
        <v/>
      </c>
      <c r="Z184" s="388" t="str">
        <v/>
      </c>
      <c r="AA184" s="388" t="str">
        <v/>
      </c>
      <c r="AB184" s="388" t="str">
        <v/>
      </c>
      <c r="AC184" s="389" t="str">
        <v/>
      </c>
      <c r="AD184" s="387" t="str">
        <v/>
      </c>
      <c r="AE184" s="388" t="str">
        <v/>
      </c>
      <c r="AF184" s="388" t="str">
        <v/>
      </c>
      <c r="AG184" s="388" t="str">
        <v/>
      </c>
      <c r="AH184" s="388" t="str">
        <v/>
      </c>
      <c r="AI184" s="388" t="str">
        <v/>
      </c>
      <c r="AJ184" s="389" t="str">
        <v/>
      </c>
      <c r="AK184" s="387" t="str">
        <v/>
      </c>
      <c r="AL184" s="388" t="str">
        <v/>
      </c>
      <c r="AM184" s="388" t="str">
        <v/>
      </c>
      <c r="AN184" s="388" t="str">
        <v/>
      </c>
      <c r="AO184" s="388" t="str">
        <v/>
      </c>
      <c r="AP184" s="388" t="str">
        <v/>
      </c>
      <c r="AQ184" s="389" t="str">
        <v/>
      </c>
      <c r="AR184" s="387" t="str">
        <v/>
      </c>
      <c r="AS184" s="388" t="str">
        <v/>
      </c>
      <c r="AT184" s="388" t="str">
        <v/>
      </c>
      <c r="AU184" s="388" t="str">
        <v/>
      </c>
      <c r="AV184" s="388" t="str">
        <v/>
      </c>
      <c r="AW184" s="388" t="str">
        <v/>
      </c>
      <c r="AX184" s="389" t="str">
        <v/>
      </c>
      <c r="AY184" s="387" t="str">
        <v/>
      </c>
      <c r="AZ184" s="388" t="str">
        <v/>
      </c>
      <c r="BA184" s="388" t="str">
        <v/>
      </c>
      <c r="BB184" s="981">
        <f>IF($BE$3="４週",SUM(W184:AX184),IF($BE$3="暦月",SUM(W184:BA184),""))</f>
        <v>0</v>
      </c>
      <c r="BC184" s="982"/>
      <c r="BD184" s="983">
        <f>IF($BE$3="４週",BB184/4,IF($BE$3="暦月",(BB184/($BE$8/7)),""))</f>
        <v>0</v>
      </c>
      <c r="BE184" s="982"/>
      <c r="BF184" s="978"/>
      <c r="BG184" s="979"/>
      <c r="BH184" s="979"/>
      <c r="BI184" s="979"/>
      <c r="BJ184" s="980"/>
    </row>
    <row r="185" spans="2:62" ht="20.25" customHeight="1">
      <c r="B185" s="984">
        <f>B183+1</f>
        <v>85</v>
      </c>
      <c r="C185" s="986"/>
      <c r="D185" s="987"/>
      <c r="E185" s="382"/>
      <c r="F185" s="383"/>
      <c r="G185" s="382"/>
      <c r="H185" s="383"/>
      <c r="I185" s="990"/>
      <c r="J185" s="991"/>
      <c r="K185" s="994"/>
      <c r="L185" s="995"/>
      <c r="M185" s="995"/>
      <c r="N185" s="987"/>
      <c r="O185" s="998"/>
      <c r="P185" s="999"/>
      <c r="Q185" s="999"/>
      <c r="R185" s="999"/>
      <c r="S185" s="1000"/>
      <c r="T185" s="402" t="s">
        <v>662</v>
      </c>
      <c r="U185" s="403"/>
      <c r="V185" s="404"/>
      <c r="W185" s="395"/>
      <c r="X185" s="396"/>
      <c r="Y185" s="396"/>
      <c r="Z185" s="396"/>
      <c r="AA185" s="396"/>
      <c r="AB185" s="396"/>
      <c r="AC185" s="397"/>
      <c r="AD185" s="395"/>
      <c r="AE185" s="396"/>
      <c r="AF185" s="396"/>
      <c r="AG185" s="396"/>
      <c r="AH185" s="396"/>
      <c r="AI185" s="396"/>
      <c r="AJ185" s="397"/>
      <c r="AK185" s="395"/>
      <c r="AL185" s="396"/>
      <c r="AM185" s="396"/>
      <c r="AN185" s="396"/>
      <c r="AO185" s="396"/>
      <c r="AP185" s="396"/>
      <c r="AQ185" s="397"/>
      <c r="AR185" s="395"/>
      <c r="AS185" s="396"/>
      <c r="AT185" s="396"/>
      <c r="AU185" s="396"/>
      <c r="AV185" s="396"/>
      <c r="AW185" s="396"/>
      <c r="AX185" s="397"/>
      <c r="AY185" s="395"/>
      <c r="AZ185" s="396"/>
      <c r="BA185" s="398"/>
      <c r="BB185" s="1004"/>
      <c r="BC185" s="1005"/>
      <c r="BD185" s="966"/>
      <c r="BE185" s="967"/>
      <c r="BF185" s="968"/>
      <c r="BG185" s="969"/>
      <c r="BH185" s="969"/>
      <c r="BI185" s="969"/>
      <c r="BJ185" s="970"/>
    </row>
    <row r="186" spans="2:62" ht="20.25" customHeight="1">
      <c r="B186" s="1006"/>
      <c r="C186" s="1007"/>
      <c r="D186" s="1008"/>
      <c r="E186" s="405"/>
      <c r="F186" s="406">
        <f>C185</f>
        <v>0</v>
      </c>
      <c r="G186" s="405"/>
      <c r="H186" s="406">
        <f>I185</f>
        <v>0</v>
      </c>
      <c r="I186" s="1009"/>
      <c r="J186" s="1010"/>
      <c r="K186" s="1011"/>
      <c r="L186" s="1012"/>
      <c r="M186" s="1012"/>
      <c r="N186" s="1008"/>
      <c r="O186" s="998"/>
      <c r="P186" s="999"/>
      <c r="Q186" s="999"/>
      <c r="R186" s="999"/>
      <c r="S186" s="1000"/>
      <c r="T186" s="399" t="s">
        <v>663</v>
      </c>
      <c r="U186" s="400"/>
      <c r="V186" s="401"/>
      <c r="W186" s="387" t="str">
        <v/>
      </c>
      <c r="X186" s="388" t="str">
        <v/>
      </c>
      <c r="Y186" s="388" t="str">
        <v/>
      </c>
      <c r="Z186" s="388" t="str">
        <v/>
      </c>
      <c r="AA186" s="388" t="str">
        <v/>
      </c>
      <c r="AB186" s="388" t="str">
        <v/>
      </c>
      <c r="AC186" s="389" t="str">
        <v/>
      </c>
      <c r="AD186" s="387" t="str">
        <v/>
      </c>
      <c r="AE186" s="388" t="str">
        <v/>
      </c>
      <c r="AF186" s="388" t="str">
        <v/>
      </c>
      <c r="AG186" s="388" t="str">
        <v/>
      </c>
      <c r="AH186" s="388" t="str">
        <v/>
      </c>
      <c r="AI186" s="388" t="str">
        <v/>
      </c>
      <c r="AJ186" s="389" t="str">
        <v/>
      </c>
      <c r="AK186" s="387" t="str">
        <v/>
      </c>
      <c r="AL186" s="388" t="str">
        <v/>
      </c>
      <c r="AM186" s="388" t="str">
        <v/>
      </c>
      <c r="AN186" s="388" t="str">
        <v/>
      </c>
      <c r="AO186" s="388" t="str">
        <v/>
      </c>
      <c r="AP186" s="388" t="str">
        <v/>
      </c>
      <c r="AQ186" s="389" t="str">
        <v/>
      </c>
      <c r="AR186" s="387" t="str">
        <v/>
      </c>
      <c r="AS186" s="388" t="str">
        <v/>
      </c>
      <c r="AT186" s="388" t="str">
        <v/>
      </c>
      <c r="AU186" s="388" t="str">
        <v/>
      </c>
      <c r="AV186" s="388" t="str">
        <v/>
      </c>
      <c r="AW186" s="388" t="str">
        <v/>
      </c>
      <c r="AX186" s="389" t="str">
        <v/>
      </c>
      <c r="AY186" s="387" t="str">
        <v/>
      </c>
      <c r="AZ186" s="388" t="str">
        <v/>
      </c>
      <c r="BA186" s="388" t="str">
        <v/>
      </c>
      <c r="BB186" s="981">
        <f>IF($BE$3="４週",SUM(W186:AX186),IF($BE$3="暦月",SUM(W186:BA186),""))</f>
        <v>0</v>
      </c>
      <c r="BC186" s="982"/>
      <c r="BD186" s="983">
        <f>IF($BE$3="４週",BB186/4,IF($BE$3="暦月",(BB186/($BE$8/7)),""))</f>
        <v>0</v>
      </c>
      <c r="BE186" s="982"/>
      <c r="BF186" s="978"/>
      <c r="BG186" s="979"/>
      <c r="BH186" s="979"/>
      <c r="BI186" s="979"/>
      <c r="BJ186" s="980"/>
    </row>
    <row r="187" spans="2:62" ht="20.25" customHeight="1">
      <c r="B187" s="984">
        <f>B185+1</f>
        <v>86</v>
      </c>
      <c r="C187" s="986"/>
      <c r="D187" s="987"/>
      <c r="E187" s="382"/>
      <c r="F187" s="383"/>
      <c r="G187" s="382"/>
      <c r="H187" s="383"/>
      <c r="I187" s="990"/>
      <c r="J187" s="991"/>
      <c r="K187" s="994"/>
      <c r="L187" s="995"/>
      <c r="M187" s="995"/>
      <c r="N187" s="987"/>
      <c r="O187" s="998"/>
      <c r="P187" s="999"/>
      <c r="Q187" s="999"/>
      <c r="R187" s="999"/>
      <c r="S187" s="1000"/>
      <c r="T187" s="402" t="s">
        <v>662</v>
      </c>
      <c r="U187" s="403"/>
      <c r="V187" s="404"/>
      <c r="W187" s="395"/>
      <c r="X187" s="396"/>
      <c r="Y187" s="396"/>
      <c r="Z187" s="396"/>
      <c r="AA187" s="396"/>
      <c r="AB187" s="396"/>
      <c r="AC187" s="397"/>
      <c r="AD187" s="395"/>
      <c r="AE187" s="396"/>
      <c r="AF187" s="396"/>
      <c r="AG187" s="396"/>
      <c r="AH187" s="396"/>
      <c r="AI187" s="396"/>
      <c r="AJ187" s="397"/>
      <c r="AK187" s="395"/>
      <c r="AL187" s="396"/>
      <c r="AM187" s="396"/>
      <c r="AN187" s="396"/>
      <c r="AO187" s="396"/>
      <c r="AP187" s="396"/>
      <c r="AQ187" s="397"/>
      <c r="AR187" s="395"/>
      <c r="AS187" s="396"/>
      <c r="AT187" s="396"/>
      <c r="AU187" s="396"/>
      <c r="AV187" s="396"/>
      <c r="AW187" s="396"/>
      <c r="AX187" s="397"/>
      <c r="AY187" s="395"/>
      <c r="AZ187" s="396"/>
      <c r="BA187" s="398"/>
      <c r="BB187" s="1004"/>
      <c r="BC187" s="1005"/>
      <c r="BD187" s="966"/>
      <c r="BE187" s="967"/>
      <c r="BF187" s="968"/>
      <c r="BG187" s="969"/>
      <c r="BH187" s="969"/>
      <c r="BI187" s="969"/>
      <c r="BJ187" s="970"/>
    </row>
    <row r="188" spans="2:62" ht="20.25" customHeight="1">
      <c r="B188" s="1006"/>
      <c r="C188" s="1007"/>
      <c r="D188" s="1008"/>
      <c r="E188" s="405"/>
      <c r="F188" s="406">
        <f>C187</f>
        <v>0</v>
      </c>
      <c r="G188" s="405"/>
      <c r="H188" s="406">
        <f>I187</f>
        <v>0</v>
      </c>
      <c r="I188" s="1009"/>
      <c r="J188" s="1010"/>
      <c r="K188" s="1011"/>
      <c r="L188" s="1012"/>
      <c r="M188" s="1012"/>
      <c r="N188" s="1008"/>
      <c r="O188" s="998"/>
      <c r="P188" s="999"/>
      <c r="Q188" s="999"/>
      <c r="R188" s="999"/>
      <c r="S188" s="1000"/>
      <c r="T188" s="399" t="s">
        <v>663</v>
      </c>
      <c r="U188" s="400"/>
      <c r="V188" s="401"/>
      <c r="W188" s="387" t="str">
        <v/>
      </c>
      <c r="X188" s="388" t="str">
        <v/>
      </c>
      <c r="Y188" s="388" t="str">
        <v/>
      </c>
      <c r="Z188" s="388" t="str">
        <v/>
      </c>
      <c r="AA188" s="388" t="str">
        <v/>
      </c>
      <c r="AB188" s="388" t="str">
        <v/>
      </c>
      <c r="AC188" s="389" t="str">
        <v/>
      </c>
      <c r="AD188" s="387" t="str">
        <v/>
      </c>
      <c r="AE188" s="388" t="str">
        <v/>
      </c>
      <c r="AF188" s="388" t="str">
        <v/>
      </c>
      <c r="AG188" s="388" t="str">
        <v/>
      </c>
      <c r="AH188" s="388" t="str">
        <v/>
      </c>
      <c r="AI188" s="388" t="str">
        <v/>
      </c>
      <c r="AJ188" s="389" t="str">
        <v/>
      </c>
      <c r="AK188" s="387" t="str">
        <v/>
      </c>
      <c r="AL188" s="388" t="str">
        <v/>
      </c>
      <c r="AM188" s="388" t="str">
        <v/>
      </c>
      <c r="AN188" s="388" t="str">
        <v/>
      </c>
      <c r="AO188" s="388" t="str">
        <v/>
      </c>
      <c r="AP188" s="388" t="str">
        <v/>
      </c>
      <c r="AQ188" s="389" t="str">
        <v/>
      </c>
      <c r="AR188" s="387" t="str">
        <v/>
      </c>
      <c r="AS188" s="388" t="str">
        <v/>
      </c>
      <c r="AT188" s="388" t="str">
        <v/>
      </c>
      <c r="AU188" s="388" t="str">
        <v/>
      </c>
      <c r="AV188" s="388" t="str">
        <v/>
      </c>
      <c r="AW188" s="388" t="str">
        <v/>
      </c>
      <c r="AX188" s="389" t="str">
        <v/>
      </c>
      <c r="AY188" s="387" t="str">
        <v/>
      </c>
      <c r="AZ188" s="388" t="str">
        <v/>
      </c>
      <c r="BA188" s="388" t="str">
        <v/>
      </c>
      <c r="BB188" s="981">
        <f>IF($BE$3="４週",SUM(W188:AX188),IF($BE$3="暦月",SUM(W188:BA188),""))</f>
        <v>0</v>
      </c>
      <c r="BC188" s="982"/>
      <c r="BD188" s="983">
        <f>IF($BE$3="４週",BB188/4,IF($BE$3="暦月",(BB188/($BE$8/7)),""))</f>
        <v>0</v>
      </c>
      <c r="BE188" s="982"/>
      <c r="BF188" s="978"/>
      <c r="BG188" s="979"/>
      <c r="BH188" s="979"/>
      <c r="BI188" s="979"/>
      <c r="BJ188" s="980"/>
    </row>
    <row r="189" spans="2:62" ht="20.25" customHeight="1">
      <c r="B189" s="984">
        <f>B187+1</f>
        <v>87</v>
      </c>
      <c r="C189" s="986"/>
      <c r="D189" s="987"/>
      <c r="E189" s="382"/>
      <c r="F189" s="383"/>
      <c r="G189" s="382"/>
      <c r="H189" s="383"/>
      <c r="I189" s="990"/>
      <c r="J189" s="991"/>
      <c r="K189" s="994"/>
      <c r="L189" s="995"/>
      <c r="M189" s="995"/>
      <c r="N189" s="987"/>
      <c r="O189" s="998"/>
      <c r="P189" s="999"/>
      <c r="Q189" s="999"/>
      <c r="R189" s="999"/>
      <c r="S189" s="1000"/>
      <c r="T189" s="402" t="s">
        <v>662</v>
      </c>
      <c r="U189" s="403"/>
      <c r="V189" s="404"/>
      <c r="W189" s="395"/>
      <c r="X189" s="396"/>
      <c r="Y189" s="396"/>
      <c r="Z189" s="396"/>
      <c r="AA189" s="396"/>
      <c r="AB189" s="396"/>
      <c r="AC189" s="397"/>
      <c r="AD189" s="395"/>
      <c r="AE189" s="396"/>
      <c r="AF189" s="396"/>
      <c r="AG189" s="396"/>
      <c r="AH189" s="396"/>
      <c r="AI189" s="396"/>
      <c r="AJ189" s="397"/>
      <c r="AK189" s="395"/>
      <c r="AL189" s="396"/>
      <c r="AM189" s="396"/>
      <c r="AN189" s="396"/>
      <c r="AO189" s="396"/>
      <c r="AP189" s="396"/>
      <c r="AQ189" s="397"/>
      <c r="AR189" s="395"/>
      <c r="AS189" s="396"/>
      <c r="AT189" s="396"/>
      <c r="AU189" s="396"/>
      <c r="AV189" s="396"/>
      <c r="AW189" s="396"/>
      <c r="AX189" s="397"/>
      <c r="AY189" s="395"/>
      <c r="AZ189" s="396"/>
      <c r="BA189" s="398"/>
      <c r="BB189" s="1004"/>
      <c r="BC189" s="1005"/>
      <c r="BD189" s="966"/>
      <c r="BE189" s="967"/>
      <c r="BF189" s="968"/>
      <c r="BG189" s="969"/>
      <c r="BH189" s="969"/>
      <c r="BI189" s="969"/>
      <c r="BJ189" s="970"/>
    </row>
    <row r="190" spans="2:62" ht="20.25" customHeight="1">
      <c r="B190" s="1006"/>
      <c r="C190" s="1007"/>
      <c r="D190" s="1008"/>
      <c r="E190" s="405"/>
      <c r="F190" s="406">
        <f>C189</f>
        <v>0</v>
      </c>
      <c r="G190" s="405"/>
      <c r="H190" s="406">
        <f>I189</f>
        <v>0</v>
      </c>
      <c r="I190" s="1009"/>
      <c r="J190" s="1010"/>
      <c r="K190" s="1011"/>
      <c r="L190" s="1012"/>
      <c r="M190" s="1012"/>
      <c r="N190" s="1008"/>
      <c r="O190" s="998"/>
      <c r="P190" s="999"/>
      <c r="Q190" s="999"/>
      <c r="R190" s="999"/>
      <c r="S190" s="1000"/>
      <c r="T190" s="399" t="s">
        <v>663</v>
      </c>
      <c r="U190" s="400"/>
      <c r="V190" s="401"/>
      <c r="W190" s="387" t="str">
        <v/>
      </c>
      <c r="X190" s="388" t="str">
        <v/>
      </c>
      <c r="Y190" s="388" t="str">
        <v/>
      </c>
      <c r="Z190" s="388" t="str">
        <v/>
      </c>
      <c r="AA190" s="388" t="str">
        <v/>
      </c>
      <c r="AB190" s="388" t="str">
        <v/>
      </c>
      <c r="AC190" s="389" t="str">
        <v/>
      </c>
      <c r="AD190" s="387" t="str">
        <v/>
      </c>
      <c r="AE190" s="388" t="str">
        <v/>
      </c>
      <c r="AF190" s="388" t="str">
        <v/>
      </c>
      <c r="AG190" s="388" t="str">
        <v/>
      </c>
      <c r="AH190" s="388" t="str">
        <v/>
      </c>
      <c r="AI190" s="388" t="str">
        <v/>
      </c>
      <c r="AJ190" s="389" t="str">
        <v/>
      </c>
      <c r="AK190" s="387" t="str">
        <v/>
      </c>
      <c r="AL190" s="388" t="str">
        <v/>
      </c>
      <c r="AM190" s="388" t="str">
        <v/>
      </c>
      <c r="AN190" s="388" t="str">
        <v/>
      </c>
      <c r="AO190" s="388" t="str">
        <v/>
      </c>
      <c r="AP190" s="388" t="str">
        <v/>
      </c>
      <c r="AQ190" s="389" t="str">
        <v/>
      </c>
      <c r="AR190" s="387" t="str">
        <v/>
      </c>
      <c r="AS190" s="388" t="str">
        <v/>
      </c>
      <c r="AT190" s="388" t="str">
        <v/>
      </c>
      <c r="AU190" s="388" t="str">
        <v/>
      </c>
      <c r="AV190" s="388" t="str">
        <v/>
      </c>
      <c r="AW190" s="388" t="str">
        <v/>
      </c>
      <c r="AX190" s="389" t="str">
        <v/>
      </c>
      <c r="AY190" s="387" t="str">
        <v/>
      </c>
      <c r="AZ190" s="388" t="str">
        <v/>
      </c>
      <c r="BA190" s="388" t="str">
        <v/>
      </c>
      <c r="BB190" s="981">
        <f>IF($BE$3="４週",SUM(W190:AX190),IF($BE$3="暦月",SUM(W190:BA190),""))</f>
        <v>0</v>
      </c>
      <c r="BC190" s="982"/>
      <c r="BD190" s="983">
        <f>IF($BE$3="４週",BB190/4,IF($BE$3="暦月",(BB190/($BE$8/7)),""))</f>
        <v>0</v>
      </c>
      <c r="BE190" s="982"/>
      <c r="BF190" s="978"/>
      <c r="BG190" s="979"/>
      <c r="BH190" s="979"/>
      <c r="BI190" s="979"/>
      <c r="BJ190" s="980"/>
    </row>
    <row r="191" spans="2:62" ht="20.25" customHeight="1">
      <c r="B191" s="984">
        <f>B189+1</f>
        <v>88</v>
      </c>
      <c r="C191" s="986"/>
      <c r="D191" s="987"/>
      <c r="E191" s="382"/>
      <c r="F191" s="383"/>
      <c r="G191" s="382"/>
      <c r="H191" s="383"/>
      <c r="I191" s="990"/>
      <c r="J191" s="991"/>
      <c r="K191" s="994"/>
      <c r="L191" s="995"/>
      <c r="M191" s="995"/>
      <c r="N191" s="987"/>
      <c r="O191" s="998"/>
      <c r="P191" s="999"/>
      <c r="Q191" s="999"/>
      <c r="R191" s="999"/>
      <c r="S191" s="1000"/>
      <c r="T191" s="402" t="s">
        <v>662</v>
      </c>
      <c r="U191" s="403"/>
      <c r="V191" s="404"/>
      <c r="W191" s="395"/>
      <c r="X191" s="396"/>
      <c r="Y191" s="396"/>
      <c r="Z191" s="396"/>
      <c r="AA191" s="396"/>
      <c r="AB191" s="396"/>
      <c r="AC191" s="397"/>
      <c r="AD191" s="395"/>
      <c r="AE191" s="396"/>
      <c r="AF191" s="396"/>
      <c r="AG191" s="396"/>
      <c r="AH191" s="396"/>
      <c r="AI191" s="396"/>
      <c r="AJ191" s="397"/>
      <c r="AK191" s="395"/>
      <c r="AL191" s="396"/>
      <c r="AM191" s="396"/>
      <c r="AN191" s="396"/>
      <c r="AO191" s="396"/>
      <c r="AP191" s="396"/>
      <c r="AQ191" s="397"/>
      <c r="AR191" s="395"/>
      <c r="AS191" s="396"/>
      <c r="AT191" s="396"/>
      <c r="AU191" s="396"/>
      <c r="AV191" s="396"/>
      <c r="AW191" s="396"/>
      <c r="AX191" s="397"/>
      <c r="AY191" s="395"/>
      <c r="AZ191" s="396"/>
      <c r="BA191" s="398"/>
      <c r="BB191" s="1004"/>
      <c r="BC191" s="1005"/>
      <c r="BD191" s="966"/>
      <c r="BE191" s="967"/>
      <c r="BF191" s="968"/>
      <c r="BG191" s="969"/>
      <c r="BH191" s="969"/>
      <c r="BI191" s="969"/>
      <c r="BJ191" s="970"/>
    </row>
    <row r="192" spans="2:62" ht="20.25" customHeight="1">
      <c r="B192" s="1006"/>
      <c r="C192" s="1007"/>
      <c r="D192" s="1008"/>
      <c r="E192" s="405"/>
      <c r="F192" s="406">
        <f>C191</f>
        <v>0</v>
      </c>
      <c r="G192" s="405"/>
      <c r="H192" s="406">
        <f>I191</f>
        <v>0</v>
      </c>
      <c r="I192" s="1009"/>
      <c r="J192" s="1010"/>
      <c r="K192" s="1011"/>
      <c r="L192" s="1012"/>
      <c r="M192" s="1012"/>
      <c r="N192" s="1008"/>
      <c r="O192" s="998"/>
      <c r="P192" s="999"/>
      <c r="Q192" s="999"/>
      <c r="R192" s="999"/>
      <c r="S192" s="1000"/>
      <c r="T192" s="399" t="s">
        <v>663</v>
      </c>
      <c r="U192" s="400"/>
      <c r="V192" s="401"/>
      <c r="W192" s="387" t="str">
        <v/>
      </c>
      <c r="X192" s="388" t="str">
        <v/>
      </c>
      <c r="Y192" s="388" t="str">
        <v/>
      </c>
      <c r="Z192" s="388" t="str">
        <v/>
      </c>
      <c r="AA192" s="388" t="str">
        <v/>
      </c>
      <c r="AB192" s="388" t="str">
        <v/>
      </c>
      <c r="AC192" s="389" t="str">
        <v/>
      </c>
      <c r="AD192" s="387" t="str">
        <v/>
      </c>
      <c r="AE192" s="388" t="str">
        <v/>
      </c>
      <c r="AF192" s="388" t="str">
        <v/>
      </c>
      <c r="AG192" s="388" t="str">
        <v/>
      </c>
      <c r="AH192" s="388" t="str">
        <v/>
      </c>
      <c r="AI192" s="388" t="str">
        <v/>
      </c>
      <c r="AJ192" s="389" t="str">
        <v/>
      </c>
      <c r="AK192" s="387" t="str">
        <v/>
      </c>
      <c r="AL192" s="388" t="str">
        <v/>
      </c>
      <c r="AM192" s="388" t="str">
        <v/>
      </c>
      <c r="AN192" s="388" t="str">
        <v/>
      </c>
      <c r="AO192" s="388" t="str">
        <v/>
      </c>
      <c r="AP192" s="388" t="str">
        <v/>
      </c>
      <c r="AQ192" s="389" t="str">
        <v/>
      </c>
      <c r="AR192" s="387" t="str">
        <v/>
      </c>
      <c r="AS192" s="388" t="str">
        <v/>
      </c>
      <c r="AT192" s="388" t="str">
        <v/>
      </c>
      <c r="AU192" s="388" t="str">
        <v/>
      </c>
      <c r="AV192" s="388" t="str">
        <v/>
      </c>
      <c r="AW192" s="388" t="str">
        <v/>
      </c>
      <c r="AX192" s="389" t="str">
        <v/>
      </c>
      <c r="AY192" s="387" t="str">
        <v/>
      </c>
      <c r="AZ192" s="388" t="str">
        <v/>
      </c>
      <c r="BA192" s="388" t="str">
        <v/>
      </c>
      <c r="BB192" s="981">
        <f>IF($BE$3="４週",SUM(W192:AX192),IF($BE$3="暦月",SUM(W192:BA192),""))</f>
        <v>0</v>
      </c>
      <c r="BC192" s="982"/>
      <c r="BD192" s="983">
        <f>IF($BE$3="４週",BB192/4,IF($BE$3="暦月",(BB192/($BE$8/7)),""))</f>
        <v>0</v>
      </c>
      <c r="BE192" s="982"/>
      <c r="BF192" s="978"/>
      <c r="BG192" s="979"/>
      <c r="BH192" s="979"/>
      <c r="BI192" s="979"/>
      <c r="BJ192" s="980"/>
    </row>
    <row r="193" spans="2:62" ht="20.25" customHeight="1">
      <c r="B193" s="984">
        <f>B191+1</f>
        <v>89</v>
      </c>
      <c r="C193" s="986"/>
      <c r="D193" s="987"/>
      <c r="E193" s="382"/>
      <c r="F193" s="383"/>
      <c r="G193" s="382"/>
      <c r="H193" s="383"/>
      <c r="I193" s="990"/>
      <c r="J193" s="991"/>
      <c r="K193" s="994"/>
      <c r="L193" s="995"/>
      <c r="M193" s="995"/>
      <c r="N193" s="987"/>
      <c r="O193" s="998"/>
      <c r="P193" s="999"/>
      <c r="Q193" s="999"/>
      <c r="R193" s="999"/>
      <c r="S193" s="1000"/>
      <c r="T193" s="402" t="s">
        <v>662</v>
      </c>
      <c r="U193" s="403"/>
      <c r="V193" s="404"/>
      <c r="W193" s="395"/>
      <c r="X193" s="396"/>
      <c r="Y193" s="396"/>
      <c r="Z193" s="396"/>
      <c r="AA193" s="396"/>
      <c r="AB193" s="396"/>
      <c r="AC193" s="397"/>
      <c r="AD193" s="395"/>
      <c r="AE193" s="396"/>
      <c r="AF193" s="396"/>
      <c r="AG193" s="396"/>
      <c r="AH193" s="396"/>
      <c r="AI193" s="396"/>
      <c r="AJ193" s="397"/>
      <c r="AK193" s="395"/>
      <c r="AL193" s="396"/>
      <c r="AM193" s="396"/>
      <c r="AN193" s="396"/>
      <c r="AO193" s="396"/>
      <c r="AP193" s="396"/>
      <c r="AQ193" s="397"/>
      <c r="AR193" s="395"/>
      <c r="AS193" s="396"/>
      <c r="AT193" s="396"/>
      <c r="AU193" s="396"/>
      <c r="AV193" s="396"/>
      <c r="AW193" s="396"/>
      <c r="AX193" s="397"/>
      <c r="AY193" s="395"/>
      <c r="AZ193" s="396"/>
      <c r="BA193" s="398"/>
      <c r="BB193" s="1004"/>
      <c r="BC193" s="1005"/>
      <c r="BD193" s="966"/>
      <c r="BE193" s="967"/>
      <c r="BF193" s="968"/>
      <c r="BG193" s="969"/>
      <c r="BH193" s="969"/>
      <c r="BI193" s="969"/>
      <c r="BJ193" s="970"/>
    </row>
    <row r="194" spans="2:62" ht="20.25" customHeight="1">
      <c r="B194" s="1006"/>
      <c r="C194" s="1007"/>
      <c r="D194" s="1008"/>
      <c r="E194" s="405"/>
      <c r="F194" s="406">
        <f>C193</f>
        <v>0</v>
      </c>
      <c r="G194" s="405"/>
      <c r="H194" s="406">
        <f>I193</f>
        <v>0</v>
      </c>
      <c r="I194" s="1009"/>
      <c r="J194" s="1010"/>
      <c r="K194" s="1011"/>
      <c r="L194" s="1012"/>
      <c r="M194" s="1012"/>
      <c r="N194" s="1008"/>
      <c r="O194" s="998"/>
      <c r="P194" s="999"/>
      <c r="Q194" s="999"/>
      <c r="R194" s="999"/>
      <c r="S194" s="1000"/>
      <c r="T194" s="399" t="s">
        <v>663</v>
      </c>
      <c r="U194" s="400"/>
      <c r="V194" s="401"/>
      <c r="W194" s="387" t="str">
        <v/>
      </c>
      <c r="X194" s="388" t="str">
        <v/>
      </c>
      <c r="Y194" s="388" t="str">
        <v/>
      </c>
      <c r="Z194" s="388" t="str">
        <v/>
      </c>
      <c r="AA194" s="388" t="str">
        <v/>
      </c>
      <c r="AB194" s="388" t="str">
        <v/>
      </c>
      <c r="AC194" s="389" t="str">
        <v/>
      </c>
      <c r="AD194" s="387" t="str">
        <v/>
      </c>
      <c r="AE194" s="388" t="str">
        <v/>
      </c>
      <c r="AF194" s="388" t="str">
        <v/>
      </c>
      <c r="AG194" s="388" t="str">
        <v/>
      </c>
      <c r="AH194" s="388" t="str">
        <v/>
      </c>
      <c r="AI194" s="388" t="str">
        <v/>
      </c>
      <c r="AJ194" s="389" t="str">
        <v/>
      </c>
      <c r="AK194" s="387" t="str">
        <v/>
      </c>
      <c r="AL194" s="388" t="str">
        <v/>
      </c>
      <c r="AM194" s="388" t="str">
        <v/>
      </c>
      <c r="AN194" s="388" t="str">
        <v/>
      </c>
      <c r="AO194" s="388" t="str">
        <v/>
      </c>
      <c r="AP194" s="388" t="str">
        <v/>
      </c>
      <c r="AQ194" s="389" t="str">
        <v/>
      </c>
      <c r="AR194" s="387" t="str">
        <v/>
      </c>
      <c r="AS194" s="388" t="str">
        <v/>
      </c>
      <c r="AT194" s="388" t="str">
        <v/>
      </c>
      <c r="AU194" s="388" t="str">
        <v/>
      </c>
      <c r="AV194" s="388" t="str">
        <v/>
      </c>
      <c r="AW194" s="388" t="str">
        <v/>
      </c>
      <c r="AX194" s="389" t="str">
        <v/>
      </c>
      <c r="AY194" s="387" t="str">
        <v/>
      </c>
      <c r="AZ194" s="388" t="str">
        <v/>
      </c>
      <c r="BA194" s="388" t="str">
        <v/>
      </c>
      <c r="BB194" s="981">
        <f>IF($BE$3="４週",SUM(W194:AX194),IF($BE$3="暦月",SUM(W194:BA194),""))</f>
        <v>0</v>
      </c>
      <c r="BC194" s="982"/>
      <c r="BD194" s="983">
        <f>IF($BE$3="４週",BB194/4,IF($BE$3="暦月",(BB194/($BE$8/7)),""))</f>
        <v>0</v>
      </c>
      <c r="BE194" s="982"/>
      <c r="BF194" s="978"/>
      <c r="BG194" s="979"/>
      <c r="BH194" s="979"/>
      <c r="BI194" s="979"/>
      <c r="BJ194" s="980"/>
    </row>
    <row r="195" spans="2:62" ht="20.25" customHeight="1">
      <c r="B195" s="984">
        <f>B193+1</f>
        <v>90</v>
      </c>
      <c r="C195" s="986"/>
      <c r="D195" s="987"/>
      <c r="E195" s="382"/>
      <c r="F195" s="383"/>
      <c r="G195" s="382"/>
      <c r="H195" s="383"/>
      <c r="I195" s="990"/>
      <c r="J195" s="991"/>
      <c r="K195" s="994"/>
      <c r="L195" s="995"/>
      <c r="M195" s="995"/>
      <c r="N195" s="987"/>
      <c r="O195" s="998"/>
      <c r="P195" s="999"/>
      <c r="Q195" s="999"/>
      <c r="R195" s="999"/>
      <c r="S195" s="1000"/>
      <c r="T195" s="402" t="s">
        <v>662</v>
      </c>
      <c r="U195" s="403"/>
      <c r="V195" s="404"/>
      <c r="W195" s="395"/>
      <c r="X195" s="396"/>
      <c r="Y195" s="396"/>
      <c r="Z195" s="396"/>
      <c r="AA195" s="396"/>
      <c r="AB195" s="396"/>
      <c r="AC195" s="397"/>
      <c r="AD195" s="395"/>
      <c r="AE195" s="396"/>
      <c r="AF195" s="396"/>
      <c r="AG195" s="396"/>
      <c r="AH195" s="396"/>
      <c r="AI195" s="396"/>
      <c r="AJ195" s="397"/>
      <c r="AK195" s="395"/>
      <c r="AL195" s="396"/>
      <c r="AM195" s="396"/>
      <c r="AN195" s="396"/>
      <c r="AO195" s="396"/>
      <c r="AP195" s="396"/>
      <c r="AQ195" s="397"/>
      <c r="AR195" s="395"/>
      <c r="AS195" s="396"/>
      <c r="AT195" s="396"/>
      <c r="AU195" s="396"/>
      <c r="AV195" s="396"/>
      <c r="AW195" s="396"/>
      <c r="AX195" s="397"/>
      <c r="AY195" s="395"/>
      <c r="AZ195" s="396"/>
      <c r="BA195" s="398"/>
      <c r="BB195" s="1004"/>
      <c r="BC195" s="1005"/>
      <c r="BD195" s="966"/>
      <c r="BE195" s="967"/>
      <c r="BF195" s="968"/>
      <c r="BG195" s="969"/>
      <c r="BH195" s="969"/>
      <c r="BI195" s="969"/>
      <c r="BJ195" s="970"/>
    </row>
    <row r="196" spans="2:62" ht="20.25" customHeight="1">
      <c r="B196" s="1006"/>
      <c r="C196" s="1007"/>
      <c r="D196" s="1008"/>
      <c r="E196" s="405"/>
      <c r="F196" s="406">
        <f>C195</f>
        <v>0</v>
      </c>
      <c r="G196" s="405"/>
      <c r="H196" s="406">
        <f>I195</f>
        <v>0</v>
      </c>
      <c r="I196" s="1009"/>
      <c r="J196" s="1010"/>
      <c r="K196" s="1011"/>
      <c r="L196" s="1012"/>
      <c r="M196" s="1012"/>
      <c r="N196" s="1008"/>
      <c r="O196" s="998"/>
      <c r="P196" s="999"/>
      <c r="Q196" s="999"/>
      <c r="R196" s="999"/>
      <c r="S196" s="1000"/>
      <c r="T196" s="399" t="s">
        <v>663</v>
      </c>
      <c r="U196" s="400"/>
      <c r="V196" s="401"/>
      <c r="W196" s="387" t="str">
        <v/>
      </c>
      <c r="X196" s="388" t="str">
        <v/>
      </c>
      <c r="Y196" s="388" t="str">
        <v/>
      </c>
      <c r="Z196" s="388" t="str">
        <v/>
      </c>
      <c r="AA196" s="388" t="str">
        <v/>
      </c>
      <c r="AB196" s="388" t="str">
        <v/>
      </c>
      <c r="AC196" s="389" t="str">
        <v/>
      </c>
      <c r="AD196" s="387" t="str">
        <v/>
      </c>
      <c r="AE196" s="388" t="str">
        <v/>
      </c>
      <c r="AF196" s="388" t="str">
        <v/>
      </c>
      <c r="AG196" s="388" t="str">
        <v/>
      </c>
      <c r="AH196" s="388" t="str">
        <v/>
      </c>
      <c r="AI196" s="388" t="str">
        <v/>
      </c>
      <c r="AJ196" s="389" t="str">
        <v/>
      </c>
      <c r="AK196" s="387" t="str">
        <v/>
      </c>
      <c r="AL196" s="388" t="str">
        <v/>
      </c>
      <c r="AM196" s="388" t="str">
        <v/>
      </c>
      <c r="AN196" s="388" t="str">
        <v/>
      </c>
      <c r="AO196" s="388" t="str">
        <v/>
      </c>
      <c r="AP196" s="388" t="str">
        <v/>
      </c>
      <c r="AQ196" s="389" t="str">
        <v/>
      </c>
      <c r="AR196" s="387" t="str">
        <v/>
      </c>
      <c r="AS196" s="388" t="str">
        <v/>
      </c>
      <c r="AT196" s="388" t="str">
        <v/>
      </c>
      <c r="AU196" s="388" t="str">
        <v/>
      </c>
      <c r="AV196" s="388" t="str">
        <v/>
      </c>
      <c r="AW196" s="388" t="str">
        <v/>
      </c>
      <c r="AX196" s="389" t="str">
        <v/>
      </c>
      <c r="AY196" s="387" t="str">
        <v/>
      </c>
      <c r="AZ196" s="388" t="str">
        <v/>
      </c>
      <c r="BA196" s="388" t="str">
        <v/>
      </c>
      <c r="BB196" s="981">
        <f>IF($BE$3="４週",SUM(W196:AX196),IF($BE$3="暦月",SUM(W196:BA196),""))</f>
        <v>0</v>
      </c>
      <c r="BC196" s="982"/>
      <c r="BD196" s="983">
        <f>IF($BE$3="４週",BB196/4,IF($BE$3="暦月",(BB196/($BE$8/7)),""))</f>
        <v>0</v>
      </c>
      <c r="BE196" s="982"/>
      <c r="BF196" s="978"/>
      <c r="BG196" s="979"/>
      <c r="BH196" s="979"/>
      <c r="BI196" s="979"/>
      <c r="BJ196" s="980"/>
    </row>
    <row r="197" spans="2:62" ht="20.25" customHeight="1">
      <c r="B197" s="984">
        <f>B195+1</f>
        <v>91</v>
      </c>
      <c r="C197" s="986"/>
      <c r="D197" s="987"/>
      <c r="E197" s="382"/>
      <c r="F197" s="383"/>
      <c r="G197" s="382"/>
      <c r="H197" s="383"/>
      <c r="I197" s="990"/>
      <c r="J197" s="991"/>
      <c r="K197" s="994"/>
      <c r="L197" s="995"/>
      <c r="M197" s="995"/>
      <c r="N197" s="987"/>
      <c r="O197" s="998"/>
      <c r="P197" s="999"/>
      <c r="Q197" s="999"/>
      <c r="R197" s="999"/>
      <c r="S197" s="1000"/>
      <c r="T197" s="402" t="s">
        <v>662</v>
      </c>
      <c r="U197" s="403"/>
      <c r="V197" s="404"/>
      <c r="W197" s="395"/>
      <c r="X197" s="396"/>
      <c r="Y197" s="396"/>
      <c r="Z197" s="396"/>
      <c r="AA197" s="396"/>
      <c r="AB197" s="396"/>
      <c r="AC197" s="397"/>
      <c r="AD197" s="395"/>
      <c r="AE197" s="396"/>
      <c r="AF197" s="396"/>
      <c r="AG197" s="396"/>
      <c r="AH197" s="396"/>
      <c r="AI197" s="396"/>
      <c r="AJ197" s="397"/>
      <c r="AK197" s="395"/>
      <c r="AL197" s="396"/>
      <c r="AM197" s="396"/>
      <c r="AN197" s="396"/>
      <c r="AO197" s="396"/>
      <c r="AP197" s="396"/>
      <c r="AQ197" s="397"/>
      <c r="AR197" s="395"/>
      <c r="AS197" s="396"/>
      <c r="AT197" s="396"/>
      <c r="AU197" s="396"/>
      <c r="AV197" s="396"/>
      <c r="AW197" s="396"/>
      <c r="AX197" s="397"/>
      <c r="AY197" s="395"/>
      <c r="AZ197" s="396"/>
      <c r="BA197" s="398"/>
      <c r="BB197" s="1004"/>
      <c r="BC197" s="1005"/>
      <c r="BD197" s="966"/>
      <c r="BE197" s="967"/>
      <c r="BF197" s="968"/>
      <c r="BG197" s="969"/>
      <c r="BH197" s="969"/>
      <c r="BI197" s="969"/>
      <c r="BJ197" s="970"/>
    </row>
    <row r="198" spans="2:62" ht="20.25" customHeight="1">
      <c r="B198" s="1006"/>
      <c r="C198" s="1007"/>
      <c r="D198" s="1008"/>
      <c r="E198" s="405"/>
      <c r="F198" s="406">
        <f>C197</f>
        <v>0</v>
      </c>
      <c r="G198" s="405"/>
      <c r="H198" s="406">
        <f>I197</f>
        <v>0</v>
      </c>
      <c r="I198" s="1009"/>
      <c r="J198" s="1010"/>
      <c r="K198" s="1011"/>
      <c r="L198" s="1012"/>
      <c r="M198" s="1012"/>
      <c r="N198" s="1008"/>
      <c r="O198" s="998"/>
      <c r="P198" s="999"/>
      <c r="Q198" s="999"/>
      <c r="R198" s="999"/>
      <c r="S198" s="1000"/>
      <c r="T198" s="399" t="s">
        <v>663</v>
      </c>
      <c r="U198" s="400"/>
      <c r="V198" s="401"/>
      <c r="W198" s="387" t="str">
        <v/>
      </c>
      <c r="X198" s="388" t="str">
        <v/>
      </c>
      <c r="Y198" s="388" t="str">
        <v/>
      </c>
      <c r="Z198" s="388" t="str">
        <v/>
      </c>
      <c r="AA198" s="388" t="str">
        <v/>
      </c>
      <c r="AB198" s="388" t="str">
        <v/>
      </c>
      <c r="AC198" s="389" t="str">
        <v/>
      </c>
      <c r="AD198" s="387" t="str">
        <v/>
      </c>
      <c r="AE198" s="388" t="str">
        <v/>
      </c>
      <c r="AF198" s="388" t="str">
        <v/>
      </c>
      <c r="AG198" s="388" t="str">
        <v/>
      </c>
      <c r="AH198" s="388" t="str">
        <v/>
      </c>
      <c r="AI198" s="388" t="str">
        <v/>
      </c>
      <c r="AJ198" s="389" t="str">
        <v/>
      </c>
      <c r="AK198" s="387" t="str">
        <v/>
      </c>
      <c r="AL198" s="388" t="str">
        <v/>
      </c>
      <c r="AM198" s="388" t="str">
        <v/>
      </c>
      <c r="AN198" s="388" t="str">
        <v/>
      </c>
      <c r="AO198" s="388" t="str">
        <v/>
      </c>
      <c r="AP198" s="388" t="str">
        <v/>
      </c>
      <c r="AQ198" s="389" t="str">
        <v/>
      </c>
      <c r="AR198" s="387" t="str">
        <v/>
      </c>
      <c r="AS198" s="388" t="str">
        <v/>
      </c>
      <c r="AT198" s="388" t="str">
        <v/>
      </c>
      <c r="AU198" s="388" t="str">
        <v/>
      </c>
      <c r="AV198" s="388" t="str">
        <v/>
      </c>
      <c r="AW198" s="388" t="str">
        <v/>
      </c>
      <c r="AX198" s="389" t="str">
        <v/>
      </c>
      <c r="AY198" s="387" t="str">
        <v/>
      </c>
      <c r="AZ198" s="388" t="str">
        <v/>
      </c>
      <c r="BA198" s="388" t="str">
        <v/>
      </c>
      <c r="BB198" s="981">
        <f>IF($BE$3="４週",SUM(W198:AX198),IF($BE$3="暦月",SUM(W198:BA198),""))</f>
        <v>0</v>
      </c>
      <c r="BC198" s="982"/>
      <c r="BD198" s="983">
        <f>IF($BE$3="４週",BB198/4,IF($BE$3="暦月",(BB198/($BE$8/7)),""))</f>
        <v>0</v>
      </c>
      <c r="BE198" s="982"/>
      <c r="BF198" s="978"/>
      <c r="BG198" s="979"/>
      <c r="BH198" s="979"/>
      <c r="BI198" s="979"/>
      <c r="BJ198" s="980"/>
    </row>
    <row r="199" spans="2:62" ht="20.25" customHeight="1">
      <c r="B199" s="984">
        <f>B197+1</f>
        <v>92</v>
      </c>
      <c r="C199" s="986"/>
      <c r="D199" s="987"/>
      <c r="E199" s="382"/>
      <c r="F199" s="383"/>
      <c r="G199" s="382"/>
      <c r="H199" s="383"/>
      <c r="I199" s="990"/>
      <c r="J199" s="991"/>
      <c r="K199" s="994"/>
      <c r="L199" s="995"/>
      <c r="M199" s="995"/>
      <c r="N199" s="987"/>
      <c r="O199" s="998"/>
      <c r="P199" s="999"/>
      <c r="Q199" s="999"/>
      <c r="R199" s="999"/>
      <c r="S199" s="1000"/>
      <c r="T199" s="402" t="s">
        <v>662</v>
      </c>
      <c r="U199" s="403"/>
      <c r="V199" s="404"/>
      <c r="W199" s="395"/>
      <c r="X199" s="396"/>
      <c r="Y199" s="396"/>
      <c r="Z199" s="396"/>
      <c r="AA199" s="396"/>
      <c r="AB199" s="396"/>
      <c r="AC199" s="397"/>
      <c r="AD199" s="395"/>
      <c r="AE199" s="396"/>
      <c r="AF199" s="396"/>
      <c r="AG199" s="396"/>
      <c r="AH199" s="396"/>
      <c r="AI199" s="396"/>
      <c r="AJ199" s="397"/>
      <c r="AK199" s="395"/>
      <c r="AL199" s="396"/>
      <c r="AM199" s="396"/>
      <c r="AN199" s="396"/>
      <c r="AO199" s="396"/>
      <c r="AP199" s="396"/>
      <c r="AQ199" s="397"/>
      <c r="AR199" s="395"/>
      <c r="AS199" s="396"/>
      <c r="AT199" s="396"/>
      <c r="AU199" s="396"/>
      <c r="AV199" s="396"/>
      <c r="AW199" s="396"/>
      <c r="AX199" s="397"/>
      <c r="AY199" s="395"/>
      <c r="AZ199" s="396"/>
      <c r="BA199" s="398"/>
      <c r="BB199" s="1004"/>
      <c r="BC199" s="1005"/>
      <c r="BD199" s="966"/>
      <c r="BE199" s="967"/>
      <c r="BF199" s="968"/>
      <c r="BG199" s="969"/>
      <c r="BH199" s="969"/>
      <c r="BI199" s="969"/>
      <c r="BJ199" s="970"/>
    </row>
    <row r="200" spans="2:62" ht="20.25" customHeight="1">
      <c r="B200" s="1006"/>
      <c r="C200" s="1007"/>
      <c r="D200" s="1008"/>
      <c r="E200" s="405"/>
      <c r="F200" s="406">
        <f>C199</f>
        <v>0</v>
      </c>
      <c r="G200" s="405"/>
      <c r="H200" s="406">
        <f>I199</f>
        <v>0</v>
      </c>
      <c r="I200" s="1009"/>
      <c r="J200" s="1010"/>
      <c r="K200" s="1011"/>
      <c r="L200" s="1012"/>
      <c r="M200" s="1012"/>
      <c r="N200" s="1008"/>
      <c r="O200" s="998"/>
      <c r="P200" s="999"/>
      <c r="Q200" s="999"/>
      <c r="R200" s="999"/>
      <c r="S200" s="1000"/>
      <c r="T200" s="399" t="s">
        <v>663</v>
      </c>
      <c r="U200" s="400"/>
      <c r="V200" s="401"/>
      <c r="W200" s="387" t="str">
        <v/>
      </c>
      <c r="X200" s="388" t="str">
        <v/>
      </c>
      <c r="Y200" s="388" t="str">
        <v/>
      </c>
      <c r="Z200" s="388" t="str">
        <v/>
      </c>
      <c r="AA200" s="388" t="str">
        <v/>
      </c>
      <c r="AB200" s="388" t="str">
        <v/>
      </c>
      <c r="AC200" s="389" t="str">
        <v/>
      </c>
      <c r="AD200" s="387" t="str">
        <v/>
      </c>
      <c r="AE200" s="388" t="str">
        <v/>
      </c>
      <c r="AF200" s="388" t="str">
        <v/>
      </c>
      <c r="AG200" s="388" t="str">
        <v/>
      </c>
      <c r="AH200" s="388" t="str">
        <v/>
      </c>
      <c r="AI200" s="388" t="str">
        <v/>
      </c>
      <c r="AJ200" s="389" t="str">
        <v/>
      </c>
      <c r="AK200" s="387" t="str">
        <v/>
      </c>
      <c r="AL200" s="388" t="str">
        <v/>
      </c>
      <c r="AM200" s="388" t="str">
        <v/>
      </c>
      <c r="AN200" s="388" t="str">
        <v/>
      </c>
      <c r="AO200" s="388" t="str">
        <v/>
      </c>
      <c r="AP200" s="388" t="str">
        <v/>
      </c>
      <c r="AQ200" s="389" t="str">
        <v/>
      </c>
      <c r="AR200" s="387" t="str">
        <v/>
      </c>
      <c r="AS200" s="388" t="str">
        <v/>
      </c>
      <c r="AT200" s="388" t="str">
        <v/>
      </c>
      <c r="AU200" s="388" t="str">
        <v/>
      </c>
      <c r="AV200" s="388" t="str">
        <v/>
      </c>
      <c r="AW200" s="388" t="str">
        <v/>
      </c>
      <c r="AX200" s="389" t="str">
        <v/>
      </c>
      <c r="AY200" s="387" t="str">
        <v/>
      </c>
      <c r="AZ200" s="388" t="str">
        <v/>
      </c>
      <c r="BA200" s="388" t="str">
        <v/>
      </c>
      <c r="BB200" s="981">
        <f>IF($BE$3="４週",SUM(W200:AX200),IF($BE$3="暦月",SUM(W200:BA200),""))</f>
        <v>0</v>
      </c>
      <c r="BC200" s="982"/>
      <c r="BD200" s="983">
        <f>IF($BE$3="４週",BB200/4,IF($BE$3="暦月",(BB200/($BE$8/7)),""))</f>
        <v>0</v>
      </c>
      <c r="BE200" s="982"/>
      <c r="BF200" s="978"/>
      <c r="BG200" s="979"/>
      <c r="BH200" s="979"/>
      <c r="BI200" s="979"/>
      <c r="BJ200" s="980"/>
    </row>
    <row r="201" spans="2:62" ht="20.25" customHeight="1">
      <c r="B201" s="984">
        <f>B199+1</f>
        <v>93</v>
      </c>
      <c r="C201" s="986"/>
      <c r="D201" s="987"/>
      <c r="E201" s="382"/>
      <c r="F201" s="383"/>
      <c r="G201" s="382"/>
      <c r="H201" s="383"/>
      <c r="I201" s="990"/>
      <c r="J201" s="991"/>
      <c r="K201" s="994"/>
      <c r="L201" s="995"/>
      <c r="M201" s="995"/>
      <c r="N201" s="987"/>
      <c r="O201" s="998"/>
      <c r="P201" s="999"/>
      <c r="Q201" s="999"/>
      <c r="R201" s="999"/>
      <c r="S201" s="1000"/>
      <c r="T201" s="402" t="s">
        <v>662</v>
      </c>
      <c r="U201" s="403"/>
      <c r="V201" s="404"/>
      <c r="W201" s="395"/>
      <c r="X201" s="396"/>
      <c r="Y201" s="396"/>
      <c r="Z201" s="396"/>
      <c r="AA201" s="396"/>
      <c r="AB201" s="396"/>
      <c r="AC201" s="397"/>
      <c r="AD201" s="395"/>
      <c r="AE201" s="396"/>
      <c r="AF201" s="396"/>
      <c r="AG201" s="396"/>
      <c r="AH201" s="396"/>
      <c r="AI201" s="396"/>
      <c r="AJ201" s="397"/>
      <c r="AK201" s="395"/>
      <c r="AL201" s="396"/>
      <c r="AM201" s="396"/>
      <c r="AN201" s="396"/>
      <c r="AO201" s="396"/>
      <c r="AP201" s="396"/>
      <c r="AQ201" s="397"/>
      <c r="AR201" s="395"/>
      <c r="AS201" s="396"/>
      <c r="AT201" s="396"/>
      <c r="AU201" s="396"/>
      <c r="AV201" s="396"/>
      <c r="AW201" s="396"/>
      <c r="AX201" s="397"/>
      <c r="AY201" s="395"/>
      <c r="AZ201" s="396"/>
      <c r="BA201" s="398"/>
      <c r="BB201" s="1004"/>
      <c r="BC201" s="1005"/>
      <c r="BD201" s="966"/>
      <c r="BE201" s="967"/>
      <c r="BF201" s="968"/>
      <c r="BG201" s="969"/>
      <c r="BH201" s="969"/>
      <c r="BI201" s="969"/>
      <c r="BJ201" s="970"/>
    </row>
    <row r="202" spans="2:62" ht="20.25" customHeight="1">
      <c r="B202" s="1006"/>
      <c r="C202" s="1007"/>
      <c r="D202" s="1008"/>
      <c r="E202" s="405"/>
      <c r="F202" s="406">
        <f>C201</f>
        <v>0</v>
      </c>
      <c r="G202" s="405"/>
      <c r="H202" s="406">
        <f>I201</f>
        <v>0</v>
      </c>
      <c r="I202" s="1009"/>
      <c r="J202" s="1010"/>
      <c r="K202" s="1011"/>
      <c r="L202" s="1012"/>
      <c r="M202" s="1012"/>
      <c r="N202" s="1008"/>
      <c r="O202" s="998"/>
      <c r="P202" s="999"/>
      <c r="Q202" s="999"/>
      <c r="R202" s="999"/>
      <c r="S202" s="1000"/>
      <c r="T202" s="399" t="s">
        <v>663</v>
      </c>
      <c r="U202" s="400"/>
      <c r="V202" s="401"/>
      <c r="W202" s="387" t="str">
        <v/>
      </c>
      <c r="X202" s="388" t="str">
        <v/>
      </c>
      <c r="Y202" s="388" t="str">
        <v/>
      </c>
      <c r="Z202" s="388" t="str">
        <v/>
      </c>
      <c r="AA202" s="388" t="str">
        <v/>
      </c>
      <c r="AB202" s="388" t="str">
        <v/>
      </c>
      <c r="AC202" s="389" t="str">
        <v/>
      </c>
      <c r="AD202" s="387" t="str">
        <v/>
      </c>
      <c r="AE202" s="388" t="str">
        <v/>
      </c>
      <c r="AF202" s="388" t="str">
        <v/>
      </c>
      <c r="AG202" s="388" t="str">
        <v/>
      </c>
      <c r="AH202" s="388" t="str">
        <v/>
      </c>
      <c r="AI202" s="388" t="str">
        <v/>
      </c>
      <c r="AJ202" s="389" t="str">
        <v/>
      </c>
      <c r="AK202" s="387" t="str">
        <v/>
      </c>
      <c r="AL202" s="388" t="str">
        <v/>
      </c>
      <c r="AM202" s="388" t="str">
        <v/>
      </c>
      <c r="AN202" s="388" t="str">
        <v/>
      </c>
      <c r="AO202" s="388" t="str">
        <v/>
      </c>
      <c r="AP202" s="388" t="str">
        <v/>
      </c>
      <c r="AQ202" s="389" t="str">
        <v/>
      </c>
      <c r="AR202" s="387" t="str">
        <v/>
      </c>
      <c r="AS202" s="388" t="str">
        <v/>
      </c>
      <c r="AT202" s="388" t="str">
        <v/>
      </c>
      <c r="AU202" s="388" t="str">
        <v/>
      </c>
      <c r="AV202" s="388" t="str">
        <v/>
      </c>
      <c r="AW202" s="388" t="str">
        <v/>
      </c>
      <c r="AX202" s="389" t="str">
        <v/>
      </c>
      <c r="AY202" s="387" t="str">
        <v/>
      </c>
      <c r="AZ202" s="388" t="str">
        <v/>
      </c>
      <c r="BA202" s="388" t="str">
        <v/>
      </c>
      <c r="BB202" s="981">
        <f>IF($BE$3="４週",SUM(W202:AX202),IF($BE$3="暦月",SUM(W202:BA202),""))</f>
        <v>0</v>
      </c>
      <c r="BC202" s="982"/>
      <c r="BD202" s="983">
        <f>IF($BE$3="４週",BB202/4,IF($BE$3="暦月",(BB202/($BE$8/7)),""))</f>
        <v>0</v>
      </c>
      <c r="BE202" s="982"/>
      <c r="BF202" s="978"/>
      <c r="BG202" s="979"/>
      <c r="BH202" s="979"/>
      <c r="BI202" s="979"/>
      <c r="BJ202" s="980"/>
    </row>
    <row r="203" spans="2:62" ht="20.25" customHeight="1">
      <c r="B203" s="984">
        <f>B201+1</f>
        <v>94</v>
      </c>
      <c r="C203" s="986"/>
      <c r="D203" s="987"/>
      <c r="E203" s="382"/>
      <c r="F203" s="383"/>
      <c r="G203" s="382"/>
      <c r="H203" s="383"/>
      <c r="I203" s="990"/>
      <c r="J203" s="991"/>
      <c r="K203" s="994"/>
      <c r="L203" s="995"/>
      <c r="M203" s="995"/>
      <c r="N203" s="987"/>
      <c r="O203" s="998"/>
      <c r="P203" s="999"/>
      <c r="Q203" s="999"/>
      <c r="R203" s="999"/>
      <c r="S203" s="1000"/>
      <c r="T203" s="402" t="s">
        <v>662</v>
      </c>
      <c r="U203" s="403"/>
      <c r="V203" s="404"/>
      <c r="W203" s="395"/>
      <c r="X203" s="396"/>
      <c r="Y203" s="396"/>
      <c r="Z203" s="396"/>
      <c r="AA203" s="396"/>
      <c r="AB203" s="396"/>
      <c r="AC203" s="397"/>
      <c r="AD203" s="395"/>
      <c r="AE203" s="396"/>
      <c r="AF203" s="396"/>
      <c r="AG203" s="396"/>
      <c r="AH203" s="396"/>
      <c r="AI203" s="396"/>
      <c r="AJ203" s="397"/>
      <c r="AK203" s="395"/>
      <c r="AL203" s="396"/>
      <c r="AM203" s="396"/>
      <c r="AN203" s="396"/>
      <c r="AO203" s="396"/>
      <c r="AP203" s="396"/>
      <c r="AQ203" s="397"/>
      <c r="AR203" s="395"/>
      <c r="AS203" s="396"/>
      <c r="AT203" s="396"/>
      <c r="AU203" s="396"/>
      <c r="AV203" s="396"/>
      <c r="AW203" s="396"/>
      <c r="AX203" s="397"/>
      <c r="AY203" s="395"/>
      <c r="AZ203" s="396"/>
      <c r="BA203" s="398"/>
      <c r="BB203" s="1004"/>
      <c r="BC203" s="1005"/>
      <c r="BD203" s="966"/>
      <c r="BE203" s="967"/>
      <c r="BF203" s="968"/>
      <c r="BG203" s="969"/>
      <c r="BH203" s="969"/>
      <c r="BI203" s="969"/>
      <c r="BJ203" s="970"/>
    </row>
    <row r="204" spans="2:62" ht="20.25" customHeight="1">
      <c r="B204" s="1006"/>
      <c r="C204" s="1007"/>
      <c r="D204" s="1008"/>
      <c r="E204" s="405"/>
      <c r="F204" s="406">
        <f>C203</f>
        <v>0</v>
      </c>
      <c r="G204" s="405"/>
      <c r="H204" s="406">
        <f>I203</f>
        <v>0</v>
      </c>
      <c r="I204" s="1009"/>
      <c r="J204" s="1010"/>
      <c r="K204" s="1011"/>
      <c r="L204" s="1012"/>
      <c r="M204" s="1012"/>
      <c r="N204" s="1008"/>
      <c r="O204" s="998"/>
      <c r="P204" s="999"/>
      <c r="Q204" s="999"/>
      <c r="R204" s="999"/>
      <c r="S204" s="1000"/>
      <c r="T204" s="399" t="s">
        <v>663</v>
      </c>
      <c r="U204" s="400"/>
      <c r="V204" s="401"/>
      <c r="W204" s="387" t="str">
        <v/>
      </c>
      <c r="X204" s="388" t="str">
        <v/>
      </c>
      <c r="Y204" s="388" t="str">
        <v/>
      </c>
      <c r="Z204" s="388" t="str">
        <v/>
      </c>
      <c r="AA204" s="388" t="str">
        <v/>
      </c>
      <c r="AB204" s="388" t="str">
        <v/>
      </c>
      <c r="AC204" s="389" t="str">
        <v/>
      </c>
      <c r="AD204" s="387" t="str">
        <v/>
      </c>
      <c r="AE204" s="388" t="str">
        <v/>
      </c>
      <c r="AF204" s="388" t="str">
        <v/>
      </c>
      <c r="AG204" s="388" t="str">
        <v/>
      </c>
      <c r="AH204" s="388" t="str">
        <v/>
      </c>
      <c r="AI204" s="388" t="str">
        <v/>
      </c>
      <c r="AJ204" s="389" t="str">
        <v/>
      </c>
      <c r="AK204" s="387" t="str">
        <v/>
      </c>
      <c r="AL204" s="388" t="str">
        <v/>
      </c>
      <c r="AM204" s="388" t="str">
        <v/>
      </c>
      <c r="AN204" s="388" t="str">
        <v/>
      </c>
      <c r="AO204" s="388" t="str">
        <v/>
      </c>
      <c r="AP204" s="388" t="str">
        <v/>
      </c>
      <c r="AQ204" s="389" t="str">
        <v/>
      </c>
      <c r="AR204" s="387" t="str">
        <v/>
      </c>
      <c r="AS204" s="388" t="str">
        <v/>
      </c>
      <c r="AT204" s="388" t="str">
        <v/>
      </c>
      <c r="AU204" s="388" t="str">
        <v/>
      </c>
      <c r="AV204" s="388" t="str">
        <v/>
      </c>
      <c r="AW204" s="388" t="str">
        <v/>
      </c>
      <c r="AX204" s="389" t="str">
        <v/>
      </c>
      <c r="AY204" s="387" t="str">
        <v/>
      </c>
      <c r="AZ204" s="388" t="str">
        <v/>
      </c>
      <c r="BA204" s="388" t="str">
        <v/>
      </c>
      <c r="BB204" s="981">
        <f>IF($BE$3="４週",SUM(W204:AX204),IF($BE$3="暦月",SUM(W204:BA204),""))</f>
        <v>0</v>
      </c>
      <c r="BC204" s="982"/>
      <c r="BD204" s="983">
        <f>IF($BE$3="４週",BB204/4,IF($BE$3="暦月",(BB204/($BE$8/7)),""))</f>
        <v>0</v>
      </c>
      <c r="BE204" s="982"/>
      <c r="BF204" s="978"/>
      <c r="BG204" s="979"/>
      <c r="BH204" s="979"/>
      <c r="BI204" s="979"/>
      <c r="BJ204" s="980"/>
    </row>
    <row r="205" spans="2:62" ht="20.25" customHeight="1">
      <c r="B205" s="984">
        <f>B203+1</f>
        <v>95</v>
      </c>
      <c r="C205" s="986"/>
      <c r="D205" s="987"/>
      <c r="E205" s="382"/>
      <c r="F205" s="383"/>
      <c r="G205" s="382"/>
      <c r="H205" s="383"/>
      <c r="I205" s="990"/>
      <c r="J205" s="991"/>
      <c r="K205" s="994"/>
      <c r="L205" s="995"/>
      <c r="M205" s="995"/>
      <c r="N205" s="987"/>
      <c r="O205" s="998"/>
      <c r="P205" s="999"/>
      <c r="Q205" s="999"/>
      <c r="R205" s="999"/>
      <c r="S205" s="1000"/>
      <c r="T205" s="402" t="s">
        <v>662</v>
      </c>
      <c r="U205" s="403"/>
      <c r="V205" s="404"/>
      <c r="W205" s="395"/>
      <c r="X205" s="396"/>
      <c r="Y205" s="396"/>
      <c r="Z205" s="396"/>
      <c r="AA205" s="396"/>
      <c r="AB205" s="396"/>
      <c r="AC205" s="397"/>
      <c r="AD205" s="395"/>
      <c r="AE205" s="396"/>
      <c r="AF205" s="396"/>
      <c r="AG205" s="396"/>
      <c r="AH205" s="396"/>
      <c r="AI205" s="396"/>
      <c r="AJ205" s="397"/>
      <c r="AK205" s="395"/>
      <c r="AL205" s="396"/>
      <c r="AM205" s="396"/>
      <c r="AN205" s="396"/>
      <c r="AO205" s="396"/>
      <c r="AP205" s="396"/>
      <c r="AQ205" s="397"/>
      <c r="AR205" s="395"/>
      <c r="AS205" s="396"/>
      <c r="AT205" s="396"/>
      <c r="AU205" s="396"/>
      <c r="AV205" s="396"/>
      <c r="AW205" s="396"/>
      <c r="AX205" s="397"/>
      <c r="AY205" s="395"/>
      <c r="AZ205" s="396"/>
      <c r="BA205" s="398"/>
      <c r="BB205" s="1004"/>
      <c r="BC205" s="1005"/>
      <c r="BD205" s="966"/>
      <c r="BE205" s="967"/>
      <c r="BF205" s="968"/>
      <c r="BG205" s="969"/>
      <c r="BH205" s="969"/>
      <c r="BI205" s="969"/>
      <c r="BJ205" s="970"/>
    </row>
    <row r="206" spans="2:62" ht="20.25" customHeight="1">
      <c r="B206" s="1006"/>
      <c r="C206" s="1007"/>
      <c r="D206" s="1008"/>
      <c r="E206" s="405"/>
      <c r="F206" s="406">
        <f>C205</f>
        <v>0</v>
      </c>
      <c r="G206" s="405"/>
      <c r="H206" s="406">
        <f>I205</f>
        <v>0</v>
      </c>
      <c r="I206" s="1009"/>
      <c r="J206" s="1010"/>
      <c r="K206" s="1011"/>
      <c r="L206" s="1012"/>
      <c r="M206" s="1012"/>
      <c r="N206" s="1008"/>
      <c r="O206" s="998"/>
      <c r="P206" s="999"/>
      <c r="Q206" s="999"/>
      <c r="R206" s="999"/>
      <c r="S206" s="1000"/>
      <c r="T206" s="399" t="s">
        <v>663</v>
      </c>
      <c r="U206" s="400"/>
      <c r="V206" s="401"/>
      <c r="W206" s="387" t="str">
        <v/>
      </c>
      <c r="X206" s="388" t="str">
        <v/>
      </c>
      <c r="Y206" s="388" t="str">
        <v/>
      </c>
      <c r="Z206" s="388" t="str">
        <v/>
      </c>
      <c r="AA206" s="388" t="str">
        <v/>
      </c>
      <c r="AB206" s="388" t="str">
        <v/>
      </c>
      <c r="AC206" s="389" t="str">
        <v/>
      </c>
      <c r="AD206" s="387" t="str">
        <v/>
      </c>
      <c r="AE206" s="388" t="str">
        <v/>
      </c>
      <c r="AF206" s="388" t="str">
        <v/>
      </c>
      <c r="AG206" s="388" t="str">
        <v/>
      </c>
      <c r="AH206" s="388" t="str">
        <v/>
      </c>
      <c r="AI206" s="388" t="str">
        <v/>
      </c>
      <c r="AJ206" s="389" t="str">
        <v/>
      </c>
      <c r="AK206" s="387" t="str">
        <v/>
      </c>
      <c r="AL206" s="388" t="str">
        <v/>
      </c>
      <c r="AM206" s="388" t="str">
        <v/>
      </c>
      <c r="AN206" s="388" t="str">
        <v/>
      </c>
      <c r="AO206" s="388" t="str">
        <v/>
      </c>
      <c r="AP206" s="388" t="str">
        <v/>
      </c>
      <c r="AQ206" s="389" t="str">
        <v/>
      </c>
      <c r="AR206" s="387" t="str">
        <v/>
      </c>
      <c r="AS206" s="388" t="str">
        <v/>
      </c>
      <c r="AT206" s="388" t="str">
        <v/>
      </c>
      <c r="AU206" s="388" t="str">
        <v/>
      </c>
      <c r="AV206" s="388" t="str">
        <v/>
      </c>
      <c r="AW206" s="388" t="str">
        <v/>
      </c>
      <c r="AX206" s="389" t="str">
        <v/>
      </c>
      <c r="AY206" s="387" t="str">
        <v/>
      </c>
      <c r="AZ206" s="388" t="str">
        <v/>
      </c>
      <c r="BA206" s="388" t="str">
        <v/>
      </c>
      <c r="BB206" s="981">
        <f>IF($BE$3="４週",SUM(W206:AX206),IF($BE$3="暦月",SUM(W206:BA206),""))</f>
        <v>0</v>
      </c>
      <c r="BC206" s="982"/>
      <c r="BD206" s="983">
        <f>IF($BE$3="４週",BB206/4,IF($BE$3="暦月",(BB206/($BE$8/7)),""))</f>
        <v>0</v>
      </c>
      <c r="BE206" s="982"/>
      <c r="BF206" s="978"/>
      <c r="BG206" s="979"/>
      <c r="BH206" s="979"/>
      <c r="BI206" s="979"/>
      <c r="BJ206" s="980"/>
    </row>
    <row r="207" spans="2:62" ht="20.25" customHeight="1">
      <c r="B207" s="984">
        <f>B205+1</f>
        <v>96</v>
      </c>
      <c r="C207" s="986"/>
      <c r="D207" s="987"/>
      <c r="E207" s="382"/>
      <c r="F207" s="383"/>
      <c r="G207" s="382"/>
      <c r="H207" s="383"/>
      <c r="I207" s="990"/>
      <c r="J207" s="991"/>
      <c r="K207" s="994"/>
      <c r="L207" s="995"/>
      <c r="M207" s="995"/>
      <c r="N207" s="987"/>
      <c r="O207" s="998"/>
      <c r="P207" s="999"/>
      <c r="Q207" s="999"/>
      <c r="R207" s="999"/>
      <c r="S207" s="1000"/>
      <c r="T207" s="402" t="s">
        <v>662</v>
      </c>
      <c r="U207" s="403"/>
      <c r="V207" s="404"/>
      <c r="W207" s="395"/>
      <c r="X207" s="396"/>
      <c r="Y207" s="396"/>
      <c r="Z207" s="396"/>
      <c r="AA207" s="396"/>
      <c r="AB207" s="396"/>
      <c r="AC207" s="397"/>
      <c r="AD207" s="395"/>
      <c r="AE207" s="396"/>
      <c r="AF207" s="396"/>
      <c r="AG207" s="396"/>
      <c r="AH207" s="396"/>
      <c r="AI207" s="396"/>
      <c r="AJ207" s="397"/>
      <c r="AK207" s="395"/>
      <c r="AL207" s="396"/>
      <c r="AM207" s="396"/>
      <c r="AN207" s="396"/>
      <c r="AO207" s="396"/>
      <c r="AP207" s="396"/>
      <c r="AQ207" s="397"/>
      <c r="AR207" s="395"/>
      <c r="AS207" s="396"/>
      <c r="AT207" s="396"/>
      <c r="AU207" s="396"/>
      <c r="AV207" s="396"/>
      <c r="AW207" s="396"/>
      <c r="AX207" s="397"/>
      <c r="AY207" s="395"/>
      <c r="AZ207" s="396"/>
      <c r="BA207" s="398"/>
      <c r="BB207" s="1004"/>
      <c r="BC207" s="1005"/>
      <c r="BD207" s="966"/>
      <c r="BE207" s="967"/>
      <c r="BF207" s="968"/>
      <c r="BG207" s="969"/>
      <c r="BH207" s="969"/>
      <c r="BI207" s="969"/>
      <c r="BJ207" s="970"/>
    </row>
    <row r="208" spans="2:62" ht="20.25" customHeight="1">
      <c r="B208" s="1006"/>
      <c r="C208" s="1007"/>
      <c r="D208" s="1008"/>
      <c r="E208" s="405"/>
      <c r="F208" s="406">
        <f>C207</f>
        <v>0</v>
      </c>
      <c r="G208" s="405"/>
      <c r="H208" s="406">
        <f>I207</f>
        <v>0</v>
      </c>
      <c r="I208" s="1009"/>
      <c r="J208" s="1010"/>
      <c r="K208" s="1011"/>
      <c r="L208" s="1012"/>
      <c r="M208" s="1012"/>
      <c r="N208" s="1008"/>
      <c r="O208" s="998"/>
      <c r="P208" s="999"/>
      <c r="Q208" s="999"/>
      <c r="R208" s="999"/>
      <c r="S208" s="1000"/>
      <c r="T208" s="399" t="s">
        <v>663</v>
      </c>
      <c r="U208" s="400"/>
      <c r="V208" s="401"/>
      <c r="W208" s="387" t="str">
        <v/>
      </c>
      <c r="X208" s="388" t="str">
        <v/>
      </c>
      <c r="Y208" s="388" t="str">
        <v/>
      </c>
      <c r="Z208" s="388" t="str">
        <v/>
      </c>
      <c r="AA208" s="388" t="str">
        <v/>
      </c>
      <c r="AB208" s="388" t="str">
        <v/>
      </c>
      <c r="AC208" s="389" t="str">
        <v/>
      </c>
      <c r="AD208" s="387" t="str">
        <v/>
      </c>
      <c r="AE208" s="388" t="str">
        <v/>
      </c>
      <c r="AF208" s="388" t="str">
        <v/>
      </c>
      <c r="AG208" s="388" t="str">
        <v/>
      </c>
      <c r="AH208" s="388" t="str">
        <v/>
      </c>
      <c r="AI208" s="388" t="str">
        <v/>
      </c>
      <c r="AJ208" s="389" t="str">
        <v/>
      </c>
      <c r="AK208" s="387" t="str">
        <v/>
      </c>
      <c r="AL208" s="388" t="str">
        <v/>
      </c>
      <c r="AM208" s="388" t="str">
        <v/>
      </c>
      <c r="AN208" s="388" t="str">
        <v/>
      </c>
      <c r="AO208" s="388" t="str">
        <v/>
      </c>
      <c r="AP208" s="388" t="str">
        <v/>
      </c>
      <c r="AQ208" s="389" t="str">
        <v/>
      </c>
      <c r="AR208" s="387" t="str">
        <v/>
      </c>
      <c r="AS208" s="388" t="str">
        <v/>
      </c>
      <c r="AT208" s="388" t="str">
        <v/>
      </c>
      <c r="AU208" s="388" t="str">
        <v/>
      </c>
      <c r="AV208" s="388" t="str">
        <v/>
      </c>
      <c r="AW208" s="388" t="str">
        <v/>
      </c>
      <c r="AX208" s="389" t="str">
        <v/>
      </c>
      <c r="AY208" s="387" t="str">
        <v/>
      </c>
      <c r="AZ208" s="388" t="str">
        <v/>
      </c>
      <c r="BA208" s="388" t="str">
        <v/>
      </c>
      <c r="BB208" s="981">
        <f>IF($BE$3="４週",SUM(W208:AX208),IF($BE$3="暦月",SUM(W208:BA208),""))</f>
        <v>0</v>
      </c>
      <c r="BC208" s="982"/>
      <c r="BD208" s="983">
        <f>IF($BE$3="４週",BB208/4,IF($BE$3="暦月",(BB208/($BE$8/7)),""))</f>
        <v>0</v>
      </c>
      <c r="BE208" s="982"/>
      <c r="BF208" s="978"/>
      <c r="BG208" s="979"/>
      <c r="BH208" s="979"/>
      <c r="BI208" s="979"/>
      <c r="BJ208" s="980"/>
    </row>
    <row r="209" spans="2:62" ht="20.25" customHeight="1">
      <c r="B209" s="984">
        <f>B207+1</f>
        <v>97</v>
      </c>
      <c r="C209" s="986"/>
      <c r="D209" s="987"/>
      <c r="E209" s="382"/>
      <c r="F209" s="383"/>
      <c r="G209" s="382"/>
      <c r="H209" s="383"/>
      <c r="I209" s="990"/>
      <c r="J209" s="991"/>
      <c r="K209" s="994"/>
      <c r="L209" s="995"/>
      <c r="M209" s="995"/>
      <c r="N209" s="987"/>
      <c r="O209" s="998"/>
      <c r="P209" s="999"/>
      <c r="Q209" s="999"/>
      <c r="R209" s="999"/>
      <c r="S209" s="1000"/>
      <c r="T209" s="402" t="s">
        <v>662</v>
      </c>
      <c r="U209" s="403"/>
      <c r="V209" s="404"/>
      <c r="W209" s="395"/>
      <c r="X209" s="396"/>
      <c r="Y209" s="396"/>
      <c r="Z209" s="396"/>
      <c r="AA209" s="396"/>
      <c r="AB209" s="396"/>
      <c r="AC209" s="397"/>
      <c r="AD209" s="395"/>
      <c r="AE209" s="396"/>
      <c r="AF209" s="396"/>
      <c r="AG209" s="396"/>
      <c r="AH209" s="396"/>
      <c r="AI209" s="396"/>
      <c r="AJ209" s="397"/>
      <c r="AK209" s="395"/>
      <c r="AL209" s="396"/>
      <c r="AM209" s="396"/>
      <c r="AN209" s="396"/>
      <c r="AO209" s="396"/>
      <c r="AP209" s="396"/>
      <c r="AQ209" s="397"/>
      <c r="AR209" s="395"/>
      <c r="AS209" s="396"/>
      <c r="AT209" s="396"/>
      <c r="AU209" s="396"/>
      <c r="AV209" s="396"/>
      <c r="AW209" s="396"/>
      <c r="AX209" s="397"/>
      <c r="AY209" s="395"/>
      <c r="AZ209" s="396"/>
      <c r="BA209" s="398"/>
      <c r="BB209" s="1004"/>
      <c r="BC209" s="1005"/>
      <c r="BD209" s="966"/>
      <c r="BE209" s="967"/>
      <c r="BF209" s="968"/>
      <c r="BG209" s="969"/>
      <c r="BH209" s="969"/>
      <c r="BI209" s="969"/>
      <c r="BJ209" s="970"/>
    </row>
    <row r="210" spans="2:62" ht="20.25" customHeight="1">
      <c r="B210" s="1006"/>
      <c r="C210" s="1007"/>
      <c r="D210" s="1008"/>
      <c r="E210" s="405"/>
      <c r="F210" s="406">
        <f>C209</f>
        <v>0</v>
      </c>
      <c r="G210" s="405"/>
      <c r="H210" s="406">
        <f>I209</f>
        <v>0</v>
      </c>
      <c r="I210" s="1009"/>
      <c r="J210" s="1010"/>
      <c r="K210" s="1011"/>
      <c r="L210" s="1012"/>
      <c r="M210" s="1012"/>
      <c r="N210" s="1008"/>
      <c r="O210" s="998"/>
      <c r="P210" s="999"/>
      <c r="Q210" s="999"/>
      <c r="R210" s="999"/>
      <c r="S210" s="1000"/>
      <c r="T210" s="399" t="s">
        <v>663</v>
      </c>
      <c r="U210" s="400"/>
      <c r="V210" s="401"/>
      <c r="W210" s="387" t="str">
        <v/>
      </c>
      <c r="X210" s="388" t="str">
        <v/>
      </c>
      <c r="Y210" s="388" t="str">
        <v/>
      </c>
      <c r="Z210" s="388" t="str">
        <v/>
      </c>
      <c r="AA210" s="388" t="str">
        <v/>
      </c>
      <c r="AB210" s="388" t="str">
        <v/>
      </c>
      <c r="AC210" s="389" t="str">
        <v/>
      </c>
      <c r="AD210" s="387" t="str">
        <v/>
      </c>
      <c r="AE210" s="388" t="str">
        <v/>
      </c>
      <c r="AF210" s="388" t="str">
        <v/>
      </c>
      <c r="AG210" s="388" t="str">
        <v/>
      </c>
      <c r="AH210" s="388" t="str">
        <v/>
      </c>
      <c r="AI210" s="388" t="str">
        <v/>
      </c>
      <c r="AJ210" s="389" t="str">
        <v/>
      </c>
      <c r="AK210" s="387" t="str">
        <v/>
      </c>
      <c r="AL210" s="388" t="str">
        <v/>
      </c>
      <c r="AM210" s="388" t="str">
        <v/>
      </c>
      <c r="AN210" s="388" t="str">
        <v/>
      </c>
      <c r="AO210" s="388" t="str">
        <v/>
      </c>
      <c r="AP210" s="388" t="str">
        <v/>
      </c>
      <c r="AQ210" s="389" t="str">
        <v/>
      </c>
      <c r="AR210" s="387" t="str">
        <v/>
      </c>
      <c r="AS210" s="388" t="str">
        <v/>
      </c>
      <c r="AT210" s="388" t="str">
        <v/>
      </c>
      <c r="AU210" s="388" t="str">
        <v/>
      </c>
      <c r="AV210" s="388" t="str">
        <v/>
      </c>
      <c r="AW210" s="388" t="str">
        <v/>
      </c>
      <c r="AX210" s="389" t="str">
        <v/>
      </c>
      <c r="AY210" s="387" t="str">
        <v/>
      </c>
      <c r="AZ210" s="388" t="str">
        <v/>
      </c>
      <c r="BA210" s="388" t="str">
        <v/>
      </c>
      <c r="BB210" s="981">
        <f>IF($BE$3="４週",SUM(W210:AX210),IF($BE$3="暦月",SUM(W210:BA210),""))</f>
        <v>0</v>
      </c>
      <c r="BC210" s="982"/>
      <c r="BD210" s="983">
        <f>IF($BE$3="４週",BB210/4,IF($BE$3="暦月",(BB210/($BE$8/7)),""))</f>
        <v>0</v>
      </c>
      <c r="BE210" s="982"/>
      <c r="BF210" s="978"/>
      <c r="BG210" s="979"/>
      <c r="BH210" s="979"/>
      <c r="BI210" s="979"/>
      <c r="BJ210" s="980"/>
    </row>
    <row r="211" spans="2:62" ht="20.25" customHeight="1">
      <c r="B211" s="984">
        <f>B209+1</f>
        <v>98</v>
      </c>
      <c r="C211" s="986"/>
      <c r="D211" s="987"/>
      <c r="E211" s="382"/>
      <c r="F211" s="383"/>
      <c r="G211" s="382"/>
      <c r="H211" s="383"/>
      <c r="I211" s="990"/>
      <c r="J211" s="991"/>
      <c r="K211" s="994"/>
      <c r="L211" s="995"/>
      <c r="M211" s="995"/>
      <c r="N211" s="987"/>
      <c r="O211" s="998"/>
      <c r="P211" s="999"/>
      <c r="Q211" s="999"/>
      <c r="R211" s="999"/>
      <c r="S211" s="1000"/>
      <c r="T211" s="402" t="s">
        <v>662</v>
      </c>
      <c r="U211" s="403"/>
      <c r="V211" s="404"/>
      <c r="W211" s="395"/>
      <c r="X211" s="396"/>
      <c r="Y211" s="396"/>
      <c r="Z211" s="396"/>
      <c r="AA211" s="396"/>
      <c r="AB211" s="396"/>
      <c r="AC211" s="397"/>
      <c r="AD211" s="395"/>
      <c r="AE211" s="396"/>
      <c r="AF211" s="396"/>
      <c r="AG211" s="396"/>
      <c r="AH211" s="396"/>
      <c r="AI211" s="396"/>
      <c r="AJ211" s="397"/>
      <c r="AK211" s="395"/>
      <c r="AL211" s="396"/>
      <c r="AM211" s="396"/>
      <c r="AN211" s="396"/>
      <c r="AO211" s="396"/>
      <c r="AP211" s="396"/>
      <c r="AQ211" s="397"/>
      <c r="AR211" s="395"/>
      <c r="AS211" s="396"/>
      <c r="AT211" s="396"/>
      <c r="AU211" s="396"/>
      <c r="AV211" s="396"/>
      <c r="AW211" s="396"/>
      <c r="AX211" s="397"/>
      <c r="AY211" s="395"/>
      <c r="AZ211" s="396"/>
      <c r="BA211" s="398"/>
      <c r="BB211" s="1004"/>
      <c r="BC211" s="1005"/>
      <c r="BD211" s="966"/>
      <c r="BE211" s="967"/>
      <c r="BF211" s="968"/>
      <c r="BG211" s="969"/>
      <c r="BH211" s="969"/>
      <c r="BI211" s="969"/>
      <c r="BJ211" s="970"/>
    </row>
    <row r="212" spans="2:62" ht="20.25" customHeight="1">
      <c r="B212" s="1006"/>
      <c r="C212" s="1007"/>
      <c r="D212" s="1008"/>
      <c r="E212" s="405"/>
      <c r="F212" s="406">
        <f>C211</f>
        <v>0</v>
      </c>
      <c r="G212" s="405"/>
      <c r="H212" s="406">
        <f>I211</f>
        <v>0</v>
      </c>
      <c r="I212" s="1009"/>
      <c r="J212" s="1010"/>
      <c r="K212" s="1011"/>
      <c r="L212" s="1012"/>
      <c r="M212" s="1012"/>
      <c r="N212" s="1008"/>
      <c r="O212" s="998"/>
      <c r="P212" s="999"/>
      <c r="Q212" s="999"/>
      <c r="R212" s="999"/>
      <c r="S212" s="1000"/>
      <c r="T212" s="399" t="s">
        <v>663</v>
      </c>
      <c r="U212" s="400"/>
      <c r="V212" s="401"/>
      <c r="W212" s="387" t="str">
        <v/>
      </c>
      <c r="X212" s="388" t="str">
        <v/>
      </c>
      <c r="Y212" s="388" t="str">
        <v/>
      </c>
      <c r="Z212" s="388" t="str">
        <v/>
      </c>
      <c r="AA212" s="388" t="str">
        <v/>
      </c>
      <c r="AB212" s="388" t="str">
        <v/>
      </c>
      <c r="AC212" s="389" t="str">
        <v/>
      </c>
      <c r="AD212" s="387" t="str">
        <v/>
      </c>
      <c r="AE212" s="388" t="str">
        <v/>
      </c>
      <c r="AF212" s="388" t="str">
        <v/>
      </c>
      <c r="AG212" s="388" t="str">
        <v/>
      </c>
      <c r="AH212" s="388" t="str">
        <v/>
      </c>
      <c r="AI212" s="388" t="str">
        <v/>
      </c>
      <c r="AJ212" s="389" t="str">
        <v/>
      </c>
      <c r="AK212" s="387" t="str">
        <v/>
      </c>
      <c r="AL212" s="388" t="str">
        <v/>
      </c>
      <c r="AM212" s="388" t="str">
        <v/>
      </c>
      <c r="AN212" s="388" t="str">
        <v/>
      </c>
      <c r="AO212" s="388" t="str">
        <v/>
      </c>
      <c r="AP212" s="388" t="str">
        <v/>
      </c>
      <c r="AQ212" s="389" t="str">
        <v/>
      </c>
      <c r="AR212" s="387" t="str">
        <v/>
      </c>
      <c r="AS212" s="388" t="str">
        <v/>
      </c>
      <c r="AT212" s="388" t="str">
        <v/>
      </c>
      <c r="AU212" s="388" t="str">
        <v/>
      </c>
      <c r="AV212" s="388" t="str">
        <v/>
      </c>
      <c r="AW212" s="388" t="str">
        <v/>
      </c>
      <c r="AX212" s="389" t="str">
        <v/>
      </c>
      <c r="AY212" s="387" t="str">
        <v/>
      </c>
      <c r="AZ212" s="388" t="str">
        <v/>
      </c>
      <c r="BA212" s="388" t="str">
        <v/>
      </c>
      <c r="BB212" s="981">
        <f>IF($BE$3="４週",SUM(W212:AX212),IF($BE$3="暦月",SUM(W212:BA212),""))</f>
        <v>0</v>
      </c>
      <c r="BC212" s="982"/>
      <c r="BD212" s="983">
        <f>IF($BE$3="４週",BB212/4,IF($BE$3="暦月",(BB212/($BE$8/7)),""))</f>
        <v>0</v>
      </c>
      <c r="BE212" s="982"/>
      <c r="BF212" s="978"/>
      <c r="BG212" s="979"/>
      <c r="BH212" s="979"/>
      <c r="BI212" s="979"/>
      <c r="BJ212" s="980"/>
    </row>
    <row r="213" spans="2:62" ht="20.25" customHeight="1">
      <c r="B213" s="984">
        <f>B211+1</f>
        <v>99</v>
      </c>
      <c r="C213" s="986"/>
      <c r="D213" s="987"/>
      <c r="E213" s="382"/>
      <c r="F213" s="383"/>
      <c r="G213" s="382"/>
      <c r="H213" s="383"/>
      <c r="I213" s="990"/>
      <c r="J213" s="991"/>
      <c r="K213" s="994"/>
      <c r="L213" s="995"/>
      <c r="M213" s="995"/>
      <c r="N213" s="987"/>
      <c r="O213" s="998"/>
      <c r="P213" s="999"/>
      <c r="Q213" s="999"/>
      <c r="R213" s="999"/>
      <c r="S213" s="1000"/>
      <c r="T213" s="402" t="s">
        <v>662</v>
      </c>
      <c r="U213" s="403"/>
      <c r="V213" s="404"/>
      <c r="W213" s="395"/>
      <c r="X213" s="396"/>
      <c r="Y213" s="396"/>
      <c r="Z213" s="396"/>
      <c r="AA213" s="396"/>
      <c r="AB213" s="396"/>
      <c r="AC213" s="397"/>
      <c r="AD213" s="395"/>
      <c r="AE213" s="396"/>
      <c r="AF213" s="396"/>
      <c r="AG213" s="396"/>
      <c r="AH213" s="396"/>
      <c r="AI213" s="396"/>
      <c r="AJ213" s="397"/>
      <c r="AK213" s="395"/>
      <c r="AL213" s="396"/>
      <c r="AM213" s="396"/>
      <c r="AN213" s="396"/>
      <c r="AO213" s="396"/>
      <c r="AP213" s="396"/>
      <c r="AQ213" s="397"/>
      <c r="AR213" s="395"/>
      <c r="AS213" s="396"/>
      <c r="AT213" s="396"/>
      <c r="AU213" s="396"/>
      <c r="AV213" s="396"/>
      <c r="AW213" s="396"/>
      <c r="AX213" s="397"/>
      <c r="AY213" s="395"/>
      <c r="AZ213" s="396"/>
      <c r="BA213" s="398"/>
      <c r="BB213" s="1004"/>
      <c r="BC213" s="1005"/>
      <c r="BD213" s="966"/>
      <c r="BE213" s="967"/>
      <c r="BF213" s="968"/>
      <c r="BG213" s="969"/>
      <c r="BH213" s="969"/>
      <c r="BI213" s="969"/>
      <c r="BJ213" s="970"/>
    </row>
    <row r="214" spans="2:62" ht="20.25" customHeight="1">
      <c r="B214" s="1006"/>
      <c r="C214" s="1007"/>
      <c r="D214" s="1008"/>
      <c r="E214" s="405"/>
      <c r="F214" s="406">
        <f>C213</f>
        <v>0</v>
      </c>
      <c r="G214" s="405"/>
      <c r="H214" s="406">
        <f>I213</f>
        <v>0</v>
      </c>
      <c r="I214" s="1009"/>
      <c r="J214" s="1010"/>
      <c r="K214" s="1011"/>
      <c r="L214" s="1012"/>
      <c r="M214" s="1012"/>
      <c r="N214" s="1008"/>
      <c r="O214" s="998"/>
      <c r="P214" s="999"/>
      <c r="Q214" s="999"/>
      <c r="R214" s="999"/>
      <c r="S214" s="1000"/>
      <c r="T214" s="399" t="s">
        <v>663</v>
      </c>
      <c r="U214" s="400"/>
      <c r="V214" s="401"/>
      <c r="W214" s="387" t="str">
        <v/>
      </c>
      <c r="X214" s="388" t="str">
        <v/>
      </c>
      <c r="Y214" s="388" t="str">
        <v/>
      </c>
      <c r="Z214" s="388" t="str">
        <v/>
      </c>
      <c r="AA214" s="388" t="str">
        <v/>
      </c>
      <c r="AB214" s="388" t="str">
        <v/>
      </c>
      <c r="AC214" s="389" t="str">
        <v/>
      </c>
      <c r="AD214" s="387" t="str">
        <v/>
      </c>
      <c r="AE214" s="388" t="str">
        <v/>
      </c>
      <c r="AF214" s="388" t="str">
        <v/>
      </c>
      <c r="AG214" s="388" t="str">
        <v/>
      </c>
      <c r="AH214" s="388" t="str">
        <v/>
      </c>
      <c r="AI214" s="388" t="str">
        <v/>
      </c>
      <c r="AJ214" s="389" t="str">
        <v/>
      </c>
      <c r="AK214" s="387" t="str">
        <v/>
      </c>
      <c r="AL214" s="388" t="str">
        <v/>
      </c>
      <c r="AM214" s="388" t="str">
        <v/>
      </c>
      <c r="AN214" s="388" t="str">
        <v/>
      </c>
      <c r="AO214" s="388" t="str">
        <v/>
      </c>
      <c r="AP214" s="388" t="str">
        <v/>
      </c>
      <c r="AQ214" s="389" t="str">
        <v/>
      </c>
      <c r="AR214" s="387" t="str">
        <v/>
      </c>
      <c r="AS214" s="388" t="str">
        <v/>
      </c>
      <c r="AT214" s="388" t="str">
        <v/>
      </c>
      <c r="AU214" s="388" t="str">
        <v/>
      </c>
      <c r="AV214" s="388" t="str">
        <v/>
      </c>
      <c r="AW214" s="388" t="str">
        <v/>
      </c>
      <c r="AX214" s="389" t="str">
        <v/>
      </c>
      <c r="AY214" s="387" t="str">
        <v/>
      </c>
      <c r="AZ214" s="388" t="str">
        <v/>
      </c>
      <c r="BA214" s="388" t="str">
        <v/>
      </c>
      <c r="BB214" s="981">
        <f>IF($BE$3="４週",SUM(W214:AX214),IF($BE$3="暦月",SUM(W214:BA214),""))</f>
        <v>0</v>
      </c>
      <c r="BC214" s="982"/>
      <c r="BD214" s="983">
        <f>IF($BE$3="４週",BB214/4,IF($BE$3="暦月",(BB214/($BE$8/7)),""))</f>
        <v>0</v>
      </c>
      <c r="BE214" s="982"/>
      <c r="BF214" s="978"/>
      <c r="BG214" s="979"/>
      <c r="BH214" s="979"/>
      <c r="BI214" s="979"/>
      <c r="BJ214" s="980"/>
    </row>
    <row r="215" spans="2:62" ht="20.25" customHeight="1">
      <c r="B215" s="984">
        <f>B213+1</f>
        <v>100</v>
      </c>
      <c r="C215" s="986"/>
      <c r="D215" s="987"/>
      <c r="E215" s="390"/>
      <c r="F215" s="391"/>
      <c r="G215" s="390"/>
      <c r="H215" s="391"/>
      <c r="I215" s="990"/>
      <c r="J215" s="991"/>
      <c r="K215" s="994"/>
      <c r="L215" s="995"/>
      <c r="M215" s="995"/>
      <c r="N215" s="987"/>
      <c r="O215" s="998"/>
      <c r="P215" s="999"/>
      <c r="Q215" s="999"/>
      <c r="R215" s="999"/>
      <c r="S215" s="1000"/>
      <c r="T215" s="392" t="s">
        <v>662</v>
      </c>
      <c r="U215" s="393"/>
      <c r="V215" s="394"/>
      <c r="W215" s="395"/>
      <c r="X215" s="396"/>
      <c r="Y215" s="396"/>
      <c r="Z215" s="396"/>
      <c r="AA215" s="396"/>
      <c r="AB215" s="396"/>
      <c r="AC215" s="397"/>
      <c r="AD215" s="395"/>
      <c r="AE215" s="396"/>
      <c r="AF215" s="396"/>
      <c r="AG215" s="396"/>
      <c r="AH215" s="396"/>
      <c r="AI215" s="396"/>
      <c r="AJ215" s="397"/>
      <c r="AK215" s="395"/>
      <c r="AL215" s="396"/>
      <c r="AM215" s="396"/>
      <c r="AN215" s="396"/>
      <c r="AO215" s="396"/>
      <c r="AP215" s="396"/>
      <c r="AQ215" s="397"/>
      <c r="AR215" s="395"/>
      <c r="AS215" s="396"/>
      <c r="AT215" s="396"/>
      <c r="AU215" s="396"/>
      <c r="AV215" s="396"/>
      <c r="AW215" s="396"/>
      <c r="AX215" s="397"/>
      <c r="AY215" s="395"/>
      <c r="AZ215" s="396"/>
      <c r="BA215" s="398"/>
      <c r="BB215" s="1004"/>
      <c r="BC215" s="1005"/>
      <c r="BD215" s="966"/>
      <c r="BE215" s="967"/>
      <c r="BF215" s="968"/>
      <c r="BG215" s="969"/>
      <c r="BH215" s="969"/>
      <c r="BI215" s="969"/>
      <c r="BJ215" s="970"/>
    </row>
    <row r="216" spans="2:62" ht="20.25" customHeight="1" thickBot="1">
      <c r="B216" s="985"/>
      <c r="C216" s="988"/>
      <c r="D216" s="989"/>
      <c r="E216" s="407"/>
      <c r="F216" s="408">
        <f>C215</f>
        <v>0</v>
      </c>
      <c r="G216" s="407"/>
      <c r="H216" s="408">
        <f>I215</f>
        <v>0</v>
      </c>
      <c r="I216" s="992"/>
      <c r="J216" s="993"/>
      <c r="K216" s="996"/>
      <c r="L216" s="997"/>
      <c r="M216" s="997"/>
      <c r="N216" s="989"/>
      <c r="O216" s="1001"/>
      <c r="P216" s="1002"/>
      <c r="Q216" s="1002"/>
      <c r="R216" s="1002"/>
      <c r="S216" s="1003"/>
      <c r="T216" s="409" t="s">
        <v>663</v>
      </c>
      <c r="U216" s="410"/>
      <c r="V216" s="411"/>
      <c r="W216" s="412" t="str">
        <v/>
      </c>
      <c r="X216" s="413" t="str">
        <v/>
      </c>
      <c r="Y216" s="413" t="str">
        <v/>
      </c>
      <c r="Z216" s="413" t="str">
        <v/>
      </c>
      <c r="AA216" s="413" t="str">
        <v/>
      </c>
      <c r="AB216" s="413" t="str">
        <v/>
      </c>
      <c r="AC216" s="414" t="str">
        <v/>
      </c>
      <c r="AD216" s="412" t="str">
        <v/>
      </c>
      <c r="AE216" s="413" t="str">
        <v/>
      </c>
      <c r="AF216" s="413" t="str">
        <v/>
      </c>
      <c r="AG216" s="413" t="str">
        <v/>
      </c>
      <c r="AH216" s="413" t="str">
        <v/>
      </c>
      <c r="AI216" s="413" t="str">
        <v/>
      </c>
      <c r="AJ216" s="414" t="str">
        <v/>
      </c>
      <c r="AK216" s="412" t="str">
        <v/>
      </c>
      <c r="AL216" s="413" t="str">
        <v/>
      </c>
      <c r="AM216" s="413" t="str">
        <v/>
      </c>
      <c r="AN216" s="413" t="str">
        <v/>
      </c>
      <c r="AO216" s="413" t="str">
        <v/>
      </c>
      <c r="AP216" s="413" t="str">
        <v/>
      </c>
      <c r="AQ216" s="414" t="str">
        <v/>
      </c>
      <c r="AR216" s="412" t="str">
        <v/>
      </c>
      <c r="AS216" s="413" t="str">
        <v/>
      </c>
      <c r="AT216" s="413" t="str">
        <v/>
      </c>
      <c r="AU216" s="413" t="str">
        <v/>
      </c>
      <c r="AV216" s="413" t="str">
        <v/>
      </c>
      <c r="AW216" s="413" t="str">
        <v/>
      </c>
      <c r="AX216" s="414" t="str">
        <v/>
      </c>
      <c r="AY216" s="412" t="str">
        <v/>
      </c>
      <c r="AZ216" s="413" t="str">
        <v/>
      </c>
      <c r="BA216" s="413" t="str">
        <v/>
      </c>
      <c r="BB216" s="974">
        <f>IF($BE$3="４週",SUM(W216:AX216),IF($BE$3="暦月",SUM(W216:BA216),""))</f>
        <v>0</v>
      </c>
      <c r="BC216" s="975"/>
      <c r="BD216" s="976">
        <f>IF($BE$3="４週",BB216/4,IF($BE$3="暦月",(BB216/($BE$8/7)),""))</f>
        <v>0</v>
      </c>
      <c r="BE216" s="975"/>
      <c r="BF216" s="971"/>
      <c r="BG216" s="972"/>
      <c r="BH216" s="972"/>
      <c r="BI216" s="972"/>
      <c r="BJ216" s="973"/>
    </row>
    <row r="217" spans="2:62" ht="20.25" customHeight="1">
      <c r="B217" s="415"/>
      <c r="C217" s="416"/>
      <c r="D217" s="416"/>
      <c r="E217" s="416"/>
      <c r="F217" s="416"/>
      <c r="G217" s="416"/>
      <c r="H217" s="416"/>
      <c r="I217" s="417"/>
      <c r="J217" s="417"/>
      <c r="K217" s="416"/>
      <c r="L217" s="416"/>
      <c r="M217" s="416"/>
      <c r="N217" s="416"/>
      <c r="O217" s="418"/>
      <c r="P217" s="418"/>
      <c r="Q217" s="418"/>
      <c r="R217" s="419"/>
      <c r="S217" s="419"/>
      <c r="T217" s="419"/>
      <c r="U217" s="420"/>
      <c r="V217" s="421"/>
      <c r="W217" s="422"/>
      <c r="X217" s="422"/>
      <c r="Y217" s="422"/>
      <c r="Z217" s="422"/>
      <c r="AA217" s="422"/>
      <c r="AB217" s="422"/>
      <c r="AC217" s="422"/>
      <c r="AD217" s="422"/>
      <c r="AE217" s="422"/>
      <c r="AF217" s="422"/>
      <c r="AG217" s="422"/>
      <c r="AH217" s="422"/>
      <c r="AI217" s="422"/>
      <c r="AJ217" s="422"/>
      <c r="AK217" s="422"/>
      <c r="AL217" s="422"/>
      <c r="AM217" s="422"/>
      <c r="AN217" s="422"/>
      <c r="AO217" s="422"/>
      <c r="AP217" s="422"/>
      <c r="AQ217" s="422"/>
      <c r="AR217" s="422"/>
      <c r="AS217" s="422"/>
      <c r="AT217" s="422"/>
      <c r="AU217" s="422"/>
      <c r="AV217" s="422"/>
      <c r="AW217" s="422"/>
      <c r="AX217" s="422"/>
      <c r="AY217" s="422"/>
      <c r="AZ217" s="422"/>
      <c r="BA217" s="422"/>
      <c r="BB217" s="422"/>
      <c r="BC217" s="422"/>
      <c r="BD217" s="423"/>
      <c r="BE217" s="423"/>
      <c r="BF217" s="418"/>
      <c r="BG217" s="418"/>
      <c r="BH217" s="418"/>
      <c r="BI217" s="418"/>
      <c r="BJ217" s="418"/>
    </row>
    <row r="218" spans="2:62" ht="20.25" customHeight="1">
      <c r="B218" s="415"/>
      <c r="C218" s="416"/>
      <c r="D218" s="416"/>
      <c r="E218" s="416"/>
      <c r="F218" s="416"/>
      <c r="G218" s="416"/>
      <c r="H218" s="416"/>
      <c r="I218" s="424"/>
      <c r="J218" s="425" t="s">
        <v>664</v>
      </c>
      <c r="K218" s="425"/>
      <c r="L218" s="425"/>
      <c r="M218" s="425"/>
      <c r="N218" s="425"/>
      <c r="O218" s="425"/>
      <c r="P218" s="425"/>
      <c r="Q218" s="425"/>
      <c r="R218" s="425"/>
      <c r="S218" s="425"/>
      <c r="T218" s="426"/>
      <c r="U218" s="425"/>
      <c r="V218" s="425"/>
      <c r="W218" s="425"/>
      <c r="X218" s="425"/>
      <c r="Y218" s="425"/>
      <c r="Z218" s="427"/>
      <c r="AA218" s="427"/>
      <c r="AB218" s="427"/>
      <c r="AC218" s="427"/>
      <c r="AD218" s="427"/>
      <c r="AE218" s="427"/>
      <c r="AF218" s="427"/>
      <c r="AG218" s="427"/>
      <c r="AH218" s="427"/>
      <c r="AI218" s="427"/>
      <c r="AJ218" s="427"/>
      <c r="AK218" s="427"/>
      <c r="AL218" s="427"/>
      <c r="AM218" s="427"/>
      <c r="AN218" s="427"/>
      <c r="AO218" s="427"/>
      <c r="AP218" s="427"/>
      <c r="AQ218" s="427"/>
      <c r="AR218" s="427"/>
      <c r="AS218" s="427"/>
      <c r="AT218" s="427"/>
      <c r="AU218" s="427"/>
      <c r="AV218" s="427"/>
      <c r="AW218" s="427"/>
      <c r="AX218" s="427"/>
      <c r="AY218" s="427"/>
      <c r="AZ218" s="427"/>
      <c r="BA218" s="427"/>
      <c r="BB218" s="427"/>
      <c r="BC218" s="427"/>
      <c r="BD218" s="428"/>
      <c r="BE218" s="423"/>
      <c r="BF218" s="418"/>
      <c r="BG218" s="418"/>
      <c r="BH218" s="418"/>
      <c r="BI218" s="418"/>
      <c r="BJ218" s="418"/>
    </row>
    <row r="219" spans="2:62" ht="20.25" customHeight="1">
      <c r="B219" s="415"/>
      <c r="C219" s="416"/>
      <c r="D219" s="416"/>
      <c r="E219" s="416"/>
      <c r="F219" s="416"/>
      <c r="G219" s="416"/>
      <c r="H219" s="416"/>
      <c r="I219" s="424"/>
      <c r="J219" s="425"/>
      <c r="K219" s="425" t="s">
        <v>665</v>
      </c>
      <c r="L219" s="425"/>
      <c r="M219" s="425"/>
      <c r="N219" s="425"/>
      <c r="O219" s="425"/>
      <c r="P219" s="425"/>
      <c r="Q219" s="425"/>
      <c r="R219" s="425"/>
      <c r="S219" s="425"/>
      <c r="T219" s="426"/>
      <c r="U219" s="425"/>
      <c r="V219" s="425"/>
      <c r="W219" s="425"/>
      <c r="X219" s="425"/>
      <c r="Y219" s="425"/>
      <c r="Z219" s="427"/>
      <c r="AA219" s="425" t="s">
        <v>666</v>
      </c>
      <c r="AB219" s="425"/>
      <c r="AC219" s="425"/>
      <c r="AD219" s="425"/>
      <c r="AE219" s="425"/>
      <c r="AF219" s="425"/>
      <c r="AG219" s="425"/>
      <c r="AH219" s="425"/>
      <c r="AI219" s="425"/>
      <c r="AJ219" s="426"/>
      <c r="AK219" s="425"/>
      <c r="AL219" s="425"/>
      <c r="AM219" s="425"/>
      <c r="AN219" s="425"/>
      <c r="AO219" s="427"/>
      <c r="AP219" s="427"/>
      <c r="AQ219" s="425" t="s">
        <v>667</v>
      </c>
      <c r="AR219" s="427"/>
      <c r="AS219" s="427"/>
      <c r="AT219" s="427"/>
      <c r="AU219" s="427"/>
      <c r="AV219" s="427"/>
      <c r="AW219" s="427"/>
      <c r="AX219" s="427"/>
      <c r="AY219" s="427"/>
      <c r="AZ219" s="427"/>
      <c r="BA219" s="427"/>
      <c r="BB219" s="427"/>
      <c r="BC219" s="427"/>
      <c r="BD219" s="428"/>
      <c r="BE219" s="423"/>
      <c r="BF219" s="977"/>
      <c r="BG219" s="977"/>
      <c r="BH219" s="977"/>
      <c r="BI219" s="977"/>
      <c r="BJ219" s="418"/>
    </row>
    <row r="220" spans="2:62" ht="20.25" customHeight="1">
      <c r="B220" s="415"/>
      <c r="C220" s="416"/>
      <c r="D220" s="416"/>
      <c r="E220" s="416"/>
      <c r="F220" s="416"/>
      <c r="G220" s="416"/>
      <c r="H220" s="416"/>
      <c r="I220" s="424"/>
      <c r="J220" s="425"/>
      <c r="K220" s="939" t="s">
        <v>668</v>
      </c>
      <c r="L220" s="939"/>
      <c r="M220" s="939" t="s">
        <v>669</v>
      </c>
      <c r="N220" s="939"/>
      <c r="O220" s="939"/>
      <c r="P220" s="939"/>
      <c r="Q220" s="425"/>
      <c r="R220" s="964" t="s">
        <v>670</v>
      </c>
      <c r="S220" s="964"/>
      <c r="T220" s="964"/>
      <c r="U220" s="964"/>
      <c r="V220" s="429"/>
      <c r="W220" s="430" t="s">
        <v>671</v>
      </c>
      <c r="X220" s="430"/>
      <c r="Y220" s="336"/>
      <c r="Z220" s="427"/>
      <c r="AA220" s="939" t="s">
        <v>668</v>
      </c>
      <c r="AB220" s="939"/>
      <c r="AC220" s="939" t="s">
        <v>669</v>
      </c>
      <c r="AD220" s="939"/>
      <c r="AE220" s="939"/>
      <c r="AF220" s="939"/>
      <c r="AG220" s="425"/>
      <c r="AH220" s="964" t="s">
        <v>670</v>
      </c>
      <c r="AI220" s="964"/>
      <c r="AJ220" s="964"/>
      <c r="AK220" s="964"/>
      <c r="AL220" s="429"/>
      <c r="AM220" s="430" t="s">
        <v>671</v>
      </c>
      <c r="AN220" s="430"/>
      <c r="AO220" s="427"/>
      <c r="AP220" s="427"/>
      <c r="AQ220" s="427"/>
      <c r="AR220" s="427"/>
      <c r="AS220" s="427"/>
      <c r="AT220" s="427"/>
      <c r="AU220" s="427"/>
      <c r="AV220" s="427"/>
      <c r="AW220" s="427"/>
      <c r="AX220" s="427"/>
      <c r="AY220" s="427"/>
      <c r="AZ220" s="427"/>
      <c r="BA220" s="427"/>
      <c r="BB220" s="427"/>
      <c r="BC220" s="427"/>
      <c r="BD220" s="428"/>
      <c r="BE220" s="423"/>
      <c r="BF220" s="965"/>
      <c r="BG220" s="965"/>
      <c r="BH220" s="965"/>
      <c r="BI220" s="965"/>
      <c r="BJ220" s="418"/>
    </row>
    <row r="221" spans="2:62" ht="20.25" customHeight="1">
      <c r="B221" s="415"/>
      <c r="C221" s="416"/>
      <c r="D221" s="416"/>
      <c r="E221" s="416"/>
      <c r="F221" s="416"/>
      <c r="G221" s="416"/>
      <c r="H221" s="416"/>
      <c r="I221" s="424"/>
      <c r="J221" s="425"/>
      <c r="K221" s="940"/>
      <c r="L221" s="940"/>
      <c r="M221" s="940" t="s">
        <v>672</v>
      </c>
      <c r="N221" s="940"/>
      <c r="O221" s="940" t="s">
        <v>673</v>
      </c>
      <c r="P221" s="940"/>
      <c r="Q221" s="425"/>
      <c r="R221" s="940" t="s">
        <v>672</v>
      </c>
      <c r="S221" s="940"/>
      <c r="T221" s="940" t="s">
        <v>673</v>
      </c>
      <c r="U221" s="940"/>
      <c r="V221" s="429"/>
      <c r="W221" s="430" t="s">
        <v>674</v>
      </c>
      <c r="X221" s="430"/>
      <c r="Y221" s="336"/>
      <c r="Z221" s="427"/>
      <c r="AA221" s="940"/>
      <c r="AB221" s="940"/>
      <c r="AC221" s="940" t="s">
        <v>672</v>
      </c>
      <c r="AD221" s="940"/>
      <c r="AE221" s="940" t="s">
        <v>673</v>
      </c>
      <c r="AF221" s="940"/>
      <c r="AG221" s="425"/>
      <c r="AH221" s="940" t="s">
        <v>672</v>
      </c>
      <c r="AI221" s="940"/>
      <c r="AJ221" s="940" t="s">
        <v>673</v>
      </c>
      <c r="AK221" s="940"/>
      <c r="AL221" s="429"/>
      <c r="AM221" s="430" t="s">
        <v>674</v>
      </c>
      <c r="AN221" s="430"/>
      <c r="AO221" s="427"/>
      <c r="AP221" s="427"/>
      <c r="AQ221" s="431" t="s">
        <v>675</v>
      </c>
      <c r="AR221" s="431"/>
      <c r="AS221" s="431"/>
      <c r="AT221" s="431"/>
      <c r="AU221" s="429"/>
      <c r="AV221" s="430" t="s">
        <v>676</v>
      </c>
      <c r="AW221" s="431"/>
      <c r="AX221" s="431"/>
      <c r="AY221" s="431"/>
      <c r="AZ221" s="429"/>
      <c r="BA221" s="940" t="s">
        <v>677</v>
      </c>
      <c r="BB221" s="940"/>
      <c r="BC221" s="940"/>
      <c r="BD221" s="940"/>
      <c r="BE221" s="423"/>
      <c r="BF221" s="963"/>
      <c r="BG221" s="963"/>
      <c r="BH221" s="963"/>
      <c r="BI221" s="963"/>
      <c r="BJ221" s="418"/>
    </row>
    <row r="222" spans="2:62" ht="20.25" customHeight="1">
      <c r="B222" s="415"/>
      <c r="C222" s="416"/>
      <c r="D222" s="416"/>
      <c r="E222" s="416"/>
      <c r="F222" s="416"/>
      <c r="G222" s="416"/>
      <c r="H222" s="416"/>
      <c r="I222" s="424"/>
      <c r="J222" s="425"/>
      <c r="K222" s="941" t="s">
        <v>678</v>
      </c>
      <c r="L222" s="941"/>
      <c r="M222" s="951">
        <f>SUMIFS($BB$17:$BB$216,$F$17:$F$216,"看護職員",$H$17:$H$216,"A")</f>
        <v>0</v>
      </c>
      <c r="N222" s="951"/>
      <c r="O222" s="952">
        <f>SUMIFS($BD$17:$BD$216,$F$17:$F$216,"看護職員",$H$17:$H$216,"A")</f>
        <v>0</v>
      </c>
      <c r="P222" s="952"/>
      <c r="Q222" s="432"/>
      <c r="R222" s="957">
        <v>0</v>
      </c>
      <c r="S222" s="957"/>
      <c r="T222" s="957">
        <v>0</v>
      </c>
      <c r="U222" s="957"/>
      <c r="V222" s="433"/>
      <c r="W222" s="959">
        <v>0</v>
      </c>
      <c r="X222" s="960"/>
      <c r="Y222" s="336"/>
      <c r="Z222" s="427"/>
      <c r="AA222" s="941" t="s">
        <v>678</v>
      </c>
      <c r="AB222" s="941"/>
      <c r="AC222" s="951">
        <f>SUMIFS($BB$17:$BB$216,$F$17:$F$216,"介護職員",$H$17:$H$216,"A")</f>
        <v>0</v>
      </c>
      <c r="AD222" s="951"/>
      <c r="AE222" s="952">
        <f>SUMIFS($BD$17:$BD$216,$F$17:$F$216,"介護職員",$H$17:$H$216,"A")</f>
        <v>0</v>
      </c>
      <c r="AF222" s="952"/>
      <c r="AG222" s="432"/>
      <c r="AH222" s="957">
        <v>0</v>
      </c>
      <c r="AI222" s="957"/>
      <c r="AJ222" s="957">
        <v>0</v>
      </c>
      <c r="AK222" s="957"/>
      <c r="AL222" s="433"/>
      <c r="AM222" s="959">
        <v>0</v>
      </c>
      <c r="AN222" s="960"/>
      <c r="AO222" s="427"/>
      <c r="AP222" s="427"/>
      <c r="AQ222" s="961">
        <f>U236</f>
        <v>0</v>
      </c>
      <c r="AR222" s="941"/>
      <c r="AS222" s="941"/>
      <c r="AT222" s="941"/>
      <c r="AU222" s="434" t="s">
        <v>679</v>
      </c>
      <c r="AV222" s="961">
        <f>AK236</f>
        <v>0</v>
      </c>
      <c r="AW222" s="962"/>
      <c r="AX222" s="962"/>
      <c r="AY222" s="962"/>
      <c r="AZ222" s="434" t="s">
        <v>680</v>
      </c>
      <c r="BA222" s="943">
        <f>ROUNDDOWN(AQ222+AV222,1)</f>
        <v>0</v>
      </c>
      <c r="BB222" s="943"/>
      <c r="BC222" s="943"/>
      <c r="BD222" s="943"/>
      <c r="BE222" s="423"/>
      <c r="BF222" s="435"/>
      <c r="BG222" s="435"/>
      <c r="BH222" s="435"/>
      <c r="BI222" s="435"/>
      <c r="BJ222" s="418"/>
    </row>
    <row r="223" spans="2:62" ht="20.25" customHeight="1">
      <c r="B223" s="415"/>
      <c r="C223" s="416"/>
      <c r="D223" s="416"/>
      <c r="E223" s="416"/>
      <c r="F223" s="416"/>
      <c r="G223" s="416"/>
      <c r="H223" s="416"/>
      <c r="I223" s="424"/>
      <c r="J223" s="425"/>
      <c r="K223" s="941" t="s">
        <v>681</v>
      </c>
      <c r="L223" s="941"/>
      <c r="M223" s="951">
        <f>SUMIFS($BB$17:$BB$216,$F$17:$F$216,"看護職員",$H$17:$H$216,"B")</f>
        <v>0</v>
      </c>
      <c r="N223" s="951"/>
      <c r="O223" s="952">
        <f>SUMIFS($BD$17:$BD$216,$F$17:$F$216,"看護職員",$H$17:$H$216,"B")</f>
        <v>0</v>
      </c>
      <c r="P223" s="952"/>
      <c r="Q223" s="432"/>
      <c r="R223" s="957">
        <v>0</v>
      </c>
      <c r="S223" s="957"/>
      <c r="T223" s="957">
        <v>0</v>
      </c>
      <c r="U223" s="957"/>
      <c r="V223" s="433"/>
      <c r="W223" s="959">
        <v>0</v>
      </c>
      <c r="X223" s="960"/>
      <c r="Y223" s="336"/>
      <c r="Z223" s="427"/>
      <c r="AA223" s="941" t="s">
        <v>681</v>
      </c>
      <c r="AB223" s="941"/>
      <c r="AC223" s="951">
        <f>SUMIFS($BB$17:$BB$216,$F$17:$F$216,"介護職員",$H$17:$H$216,"B")</f>
        <v>0</v>
      </c>
      <c r="AD223" s="951"/>
      <c r="AE223" s="952">
        <f>SUMIFS($BD$17:$BD$216,$F$17:$F$216,"介護職員",$H$17:$H$216,"B")</f>
        <v>0</v>
      </c>
      <c r="AF223" s="952"/>
      <c r="AG223" s="432"/>
      <c r="AH223" s="957">
        <v>0</v>
      </c>
      <c r="AI223" s="957"/>
      <c r="AJ223" s="957">
        <v>0</v>
      </c>
      <c r="AK223" s="957"/>
      <c r="AL223" s="433"/>
      <c r="AM223" s="959">
        <v>0</v>
      </c>
      <c r="AN223" s="960"/>
      <c r="AO223" s="427"/>
      <c r="AP223" s="427"/>
      <c r="AQ223" s="427"/>
      <c r="AR223" s="427"/>
      <c r="AS223" s="427"/>
      <c r="AT223" s="427"/>
      <c r="AU223" s="427"/>
      <c r="AV223" s="427"/>
      <c r="AW223" s="427"/>
      <c r="AX223" s="427"/>
      <c r="AY223" s="427"/>
      <c r="AZ223" s="427"/>
      <c r="BA223" s="427"/>
      <c r="BB223" s="427"/>
      <c r="BC223" s="427"/>
      <c r="BD223" s="428"/>
      <c r="BE223" s="423"/>
      <c r="BF223" s="418"/>
      <c r="BG223" s="418"/>
      <c r="BH223" s="418"/>
      <c r="BI223" s="418"/>
      <c r="BJ223" s="418"/>
    </row>
    <row r="224" spans="2:62" ht="20.25" customHeight="1">
      <c r="B224" s="415"/>
      <c r="C224" s="416"/>
      <c r="D224" s="416"/>
      <c r="E224" s="416"/>
      <c r="F224" s="416"/>
      <c r="G224" s="416"/>
      <c r="H224" s="416"/>
      <c r="I224" s="424"/>
      <c r="J224" s="425"/>
      <c r="K224" s="941" t="s">
        <v>682</v>
      </c>
      <c r="L224" s="941"/>
      <c r="M224" s="951">
        <f>SUMIFS($BB$17:$BB$216,$F$17:$F$216,"看護職員",$H$17:$H$216,"C")</f>
        <v>0</v>
      </c>
      <c r="N224" s="951"/>
      <c r="O224" s="952">
        <f>SUMIFS($BD$17:$BD$216,$F$17:$F$216,"看護職員",$H$17:$H$216,"C")</f>
        <v>0</v>
      </c>
      <c r="P224" s="952"/>
      <c r="Q224" s="432"/>
      <c r="R224" s="957">
        <v>0</v>
      </c>
      <c r="S224" s="957"/>
      <c r="T224" s="958">
        <v>0</v>
      </c>
      <c r="U224" s="958"/>
      <c r="V224" s="433"/>
      <c r="W224" s="955" t="s">
        <v>683</v>
      </c>
      <c r="X224" s="956"/>
      <c r="Y224" s="336"/>
      <c r="Z224" s="427"/>
      <c r="AA224" s="941" t="s">
        <v>682</v>
      </c>
      <c r="AB224" s="941"/>
      <c r="AC224" s="951">
        <f>SUMIFS($BB$17:$BB$216,$F$17:$F$216,"介護職員",$H$17:$H$216,"C")</f>
        <v>0</v>
      </c>
      <c r="AD224" s="951"/>
      <c r="AE224" s="952">
        <f>SUMIFS($BD$17:$BD$216,$F$17:$F$216,"介護職員",$H$17:$H$216,"C")</f>
        <v>0</v>
      </c>
      <c r="AF224" s="952"/>
      <c r="AG224" s="432"/>
      <c r="AH224" s="957">
        <v>0</v>
      </c>
      <c r="AI224" s="957"/>
      <c r="AJ224" s="958">
        <v>0</v>
      </c>
      <c r="AK224" s="958"/>
      <c r="AL224" s="433"/>
      <c r="AM224" s="955" t="s">
        <v>683</v>
      </c>
      <c r="AN224" s="956"/>
      <c r="AO224" s="427"/>
      <c r="AP224" s="427"/>
      <c r="AQ224" s="427"/>
      <c r="AR224" s="427"/>
      <c r="AS224" s="427"/>
      <c r="AT224" s="427"/>
      <c r="AU224" s="427"/>
      <c r="AV224" s="427"/>
      <c r="AW224" s="427"/>
      <c r="AX224" s="427"/>
      <c r="AY224" s="427"/>
      <c r="AZ224" s="427"/>
      <c r="BA224" s="427"/>
      <c r="BB224" s="427"/>
      <c r="BC224" s="427"/>
      <c r="BD224" s="428"/>
      <c r="BE224" s="423"/>
      <c r="BF224" s="418"/>
      <c r="BG224" s="418"/>
      <c r="BH224" s="418"/>
      <c r="BI224" s="418"/>
      <c r="BJ224" s="418"/>
    </row>
    <row r="225" spans="2:62" ht="20.25" customHeight="1">
      <c r="B225" s="415"/>
      <c r="C225" s="416"/>
      <c r="D225" s="416"/>
      <c r="E225" s="416"/>
      <c r="F225" s="416"/>
      <c r="G225" s="416"/>
      <c r="H225" s="416"/>
      <c r="I225" s="424"/>
      <c r="J225" s="425"/>
      <c r="K225" s="941" t="s">
        <v>684</v>
      </c>
      <c r="L225" s="941"/>
      <c r="M225" s="951">
        <f>SUMIFS($BB$17:$BB$216,$F$17:$F$216,"看護職員",$H$17:$H$216,"D")</f>
        <v>0</v>
      </c>
      <c r="N225" s="951"/>
      <c r="O225" s="952">
        <f>SUMIFS($BD$17:$BD$216,$F$17:$F$216,"看護職員",$H$17:$H$216,"D")</f>
        <v>0</v>
      </c>
      <c r="P225" s="952"/>
      <c r="Q225" s="432"/>
      <c r="R225" s="957">
        <v>0</v>
      </c>
      <c r="S225" s="957"/>
      <c r="T225" s="958">
        <v>0</v>
      </c>
      <c r="U225" s="958"/>
      <c r="V225" s="433"/>
      <c r="W225" s="955" t="s">
        <v>683</v>
      </c>
      <c r="X225" s="956"/>
      <c r="Y225" s="336"/>
      <c r="Z225" s="427"/>
      <c r="AA225" s="941" t="s">
        <v>684</v>
      </c>
      <c r="AB225" s="941"/>
      <c r="AC225" s="951">
        <f>SUMIFS($BB$17:$BB$216,$F$17:$F$216,"介護職員",$H$17:$H$216,"D")</f>
        <v>0</v>
      </c>
      <c r="AD225" s="951"/>
      <c r="AE225" s="952">
        <f>SUMIFS($BD$17:$BD$216,$F$17:$F$216,"介護職員",$H$17:$H$216,"D")</f>
        <v>0</v>
      </c>
      <c r="AF225" s="952"/>
      <c r="AG225" s="432"/>
      <c r="AH225" s="957">
        <v>0</v>
      </c>
      <c r="AI225" s="957"/>
      <c r="AJ225" s="958">
        <v>0</v>
      </c>
      <c r="AK225" s="958"/>
      <c r="AL225" s="433"/>
      <c r="AM225" s="955" t="s">
        <v>683</v>
      </c>
      <c r="AN225" s="956"/>
      <c r="AO225" s="427"/>
      <c r="AP225" s="427"/>
      <c r="AQ225" s="425" t="s">
        <v>685</v>
      </c>
      <c r="AR225" s="425"/>
      <c r="AS225" s="425"/>
      <c r="AT225" s="425"/>
      <c r="AU225" s="425"/>
      <c r="AV225" s="425"/>
      <c r="AW225" s="427"/>
      <c r="AX225" s="427"/>
      <c r="AY225" s="427"/>
      <c r="AZ225" s="427"/>
      <c r="BA225" s="427"/>
      <c r="BB225" s="427"/>
      <c r="BC225" s="427"/>
      <c r="BD225" s="428"/>
      <c r="BE225" s="423"/>
      <c r="BF225" s="418"/>
      <c r="BG225" s="418"/>
      <c r="BH225" s="418"/>
      <c r="BI225" s="418"/>
      <c r="BJ225" s="418"/>
    </row>
    <row r="226" spans="2:62" ht="20.25" customHeight="1">
      <c r="B226" s="415"/>
      <c r="C226" s="416"/>
      <c r="D226" s="416"/>
      <c r="E226" s="416"/>
      <c r="F226" s="416"/>
      <c r="G226" s="416"/>
      <c r="H226" s="416"/>
      <c r="I226" s="424"/>
      <c r="J226" s="425"/>
      <c r="K226" s="941" t="s">
        <v>677</v>
      </c>
      <c r="L226" s="941"/>
      <c r="M226" s="951">
        <f>SUM(M222:N225)</f>
        <v>0</v>
      </c>
      <c r="N226" s="951"/>
      <c r="O226" s="952">
        <f>SUM(O222:P225)</f>
        <v>0</v>
      </c>
      <c r="P226" s="952"/>
      <c r="Q226" s="432"/>
      <c r="R226" s="951">
        <f>SUM(R222:S225)</f>
        <v>0</v>
      </c>
      <c r="S226" s="951"/>
      <c r="T226" s="952">
        <f>SUM(T222:U225)</f>
        <v>0</v>
      </c>
      <c r="U226" s="952"/>
      <c r="V226" s="433"/>
      <c r="W226" s="953">
        <f>SUM(W222:X223)</f>
        <v>0</v>
      </c>
      <c r="X226" s="954"/>
      <c r="Y226" s="336"/>
      <c r="Z226" s="427"/>
      <c r="AA226" s="941" t="s">
        <v>677</v>
      </c>
      <c r="AB226" s="941"/>
      <c r="AC226" s="951">
        <f>SUM(AC222:AD225)</f>
        <v>0</v>
      </c>
      <c r="AD226" s="951"/>
      <c r="AE226" s="952">
        <f>SUM(AE222:AF225)</f>
        <v>0</v>
      </c>
      <c r="AF226" s="952"/>
      <c r="AG226" s="432"/>
      <c r="AH226" s="951">
        <f>SUM(AH222:AI225)</f>
        <v>0</v>
      </c>
      <c r="AI226" s="951"/>
      <c r="AJ226" s="952">
        <f>SUM(AJ222:AK225)</f>
        <v>0</v>
      </c>
      <c r="AK226" s="952"/>
      <c r="AL226" s="433"/>
      <c r="AM226" s="953">
        <f>SUM(AM222:AN223)</f>
        <v>0</v>
      </c>
      <c r="AN226" s="954"/>
      <c r="AO226" s="427"/>
      <c r="AP226" s="427"/>
      <c r="AQ226" s="941" t="s">
        <v>686</v>
      </c>
      <c r="AR226" s="941"/>
      <c r="AS226" s="941" t="s">
        <v>687</v>
      </c>
      <c r="AT226" s="941"/>
      <c r="AU226" s="941"/>
      <c r="AV226" s="941"/>
      <c r="AW226" s="427"/>
      <c r="AX226" s="427"/>
      <c r="AY226" s="427"/>
      <c r="AZ226" s="427"/>
      <c r="BA226" s="427"/>
      <c r="BB226" s="427"/>
      <c r="BC226" s="427"/>
      <c r="BD226" s="428"/>
      <c r="BE226" s="423"/>
      <c r="BF226" s="418"/>
      <c r="BG226" s="418"/>
      <c r="BH226" s="418"/>
      <c r="BI226" s="418"/>
      <c r="BJ226" s="418"/>
    </row>
    <row r="227" spans="2:62" ht="20.25" customHeight="1">
      <c r="B227" s="415"/>
      <c r="C227" s="416"/>
      <c r="D227" s="416"/>
      <c r="E227" s="416"/>
      <c r="F227" s="416"/>
      <c r="G227" s="416"/>
      <c r="H227" s="416"/>
      <c r="I227" s="424"/>
      <c r="J227" s="424"/>
      <c r="K227" s="436"/>
      <c r="L227" s="436"/>
      <c r="M227" s="436"/>
      <c r="N227" s="436"/>
      <c r="O227" s="437"/>
      <c r="P227" s="437"/>
      <c r="Q227" s="437"/>
      <c r="R227" s="438"/>
      <c r="S227" s="438"/>
      <c r="T227" s="438"/>
      <c r="U227" s="438"/>
      <c r="V227" s="439"/>
      <c r="W227" s="427"/>
      <c r="X227" s="427"/>
      <c r="Y227" s="427"/>
      <c r="Z227" s="427"/>
      <c r="AA227" s="436"/>
      <c r="AB227" s="436"/>
      <c r="AC227" s="436"/>
      <c r="AD227" s="436"/>
      <c r="AE227" s="437"/>
      <c r="AF227" s="437"/>
      <c r="AG227" s="437"/>
      <c r="AH227" s="438"/>
      <c r="AI227" s="438"/>
      <c r="AJ227" s="438"/>
      <c r="AK227" s="438"/>
      <c r="AL227" s="439"/>
      <c r="AM227" s="427"/>
      <c r="AN227" s="427"/>
      <c r="AO227" s="427"/>
      <c r="AP227" s="427"/>
      <c r="AQ227" s="941" t="s">
        <v>678</v>
      </c>
      <c r="AR227" s="941"/>
      <c r="AS227" s="941" t="s">
        <v>688</v>
      </c>
      <c r="AT227" s="941"/>
      <c r="AU227" s="941"/>
      <c r="AV227" s="941"/>
      <c r="AW227" s="427"/>
      <c r="AX227" s="427"/>
      <c r="AY227" s="427"/>
      <c r="AZ227" s="427"/>
      <c r="BA227" s="427"/>
      <c r="BB227" s="427"/>
      <c r="BC227" s="427"/>
      <c r="BD227" s="428"/>
      <c r="BE227" s="423"/>
      <c r="BF227" s="418"/>
      <c r="BG227" s="418"/>
      <c r="BH227" s="418"/>
      <c r="BI227" s="418"/>
      <c r="BJ227" s="418"/>
    </row>
    <row r="228" spans="2:62" ht="20.25" customHeight="1">
      <c r="B228" s="415"/>
      <c r="C228" s="416"/>
      <c r="D228" s="416"/>
      <c r="E228" s="416"/>
      <c r="F228" s="416"/>
      <c r="G228" s="416"/>
      <c r="H228" s="416"/>
      <c r="I228" s="424"/>
      <c r="J228" s="424"/>
      <c r="K228" s="426" t="s">
        <v>689</v>
      </c>
      <c r="L228" s="425"/>
      <c r="M228" s="425"/>
      <c r="N228" s="425"/>
      <c r="O228" s="425"/>
      <c r="P228" s="425"/>
      <c r="Q228" s="440" t="s">
        <v>690</v>
      </c>
      <c r="R228" s="947" t="s">
        <v>691</v>
      </c>
      <c r="S228" s="948"/>
      <c r="T228" s="441"/>
      <c r="U228" s="441"/>
      <c r="V228" s="425"/>
      <c r="W228" s="425"/>
      <c r="X228" s="425"/>
      <c r="Y228" s="427"/>
      <c r="Z228" s="427"/>
      <c r="AA228" s="426" t="s">
        <v>689</v>
      </c>
      <c r="AB228" s="425"/>
      <c r="AC228" s="425"/>
      <c r="AD228" s="425"/>
      <c r="AE228" s="425"/>
      <c r="AF228" s="425"/>
      <c r="AG228" s="440" t="s">
        <v>690</v>
      </c>
      <c r="AH228" s="949" t="str">
        <f>R228</f>
        <v>週</v>
      </c>
      <c r="AI228" s="950"/>
      <c r="AJ228" s="441"/>
      <c r="AK228" s="441"/>
      <c r="AL228" s="425"/>
      <c r="AM228" s="425"/>
      <c r="AN228" s="425"/>
      <c r="AO228" s="427"/>
      <c r="AP228" s="427"/>
      <c r="AQ228" s="941" t="s">
        <v>681</v>
      </c>
      <c r="AR228" s="941"/>
      <c r="AS228" s="941" t="s">
        <v>692</v>
      </c>
      <c r="AT228" s="941"/>
      <c r="AU228" s="941"/>
      <c r="AV228" s="941"/>
      <c r="AW228" s="427"/>
      <c r="AX228" s="427"/>
      <c r="AY228" s="427"/>
      <c r="AZ228" s="427"/>
      <c r="BA228" s="427"/>
      <c r="BB228" s="427"/>
      <c r="BC228" s="427"/>
      <c r="BD228" s="428"/>
      <c r="BE228" s="423"/>
      <c r="BF228" s="418"/>
      <c r="BG228" s="418"/>
      <c r="BH228" s="418"/>
      <c r="BI228" s="418"/>
      <c r="BJ228" s="418"/>
    </row>
    <row r="229" spans="2:62" ht="20.25" customHeight="1">
      <c r="B229" s="415"/>
      <c r="C229" s="416"/>
      <c r="D229" s="416"/>
      <c r="E229" s="416"/>
      <c r="F229" s="416"/>
      <c r="G229" s="416"/>
      <c r="H229" s="416"/>
      <c r="I229" s="424"/>
      <c r="J229" s="424"/>
      <c r="K229" s="425" t="s">
        <v>693</v>
      </c>
      <c r="L229" s="425"/>
      <c r="M229" s="425"/>
      <c r="N229" s="425"/>
      <c r="O229" s="425"/>
      <c r="P229" s="425" t="s">
        <v>694</v>
      </c>
      <c r="Q229" s="425"/>
      <c r="R229" s="425"/>
      <c r="S229" s="425"/>
      <c r="T229" s="426"/>
      <c r="U229" s="425"/>
      <c r="V229" s="425"/>
      <c r="W229" s="425"/>
      <c r="X229" s="425"/>
      <c r="Y229" s="427"/>
      <c r="Z229" s="427"/>
      <c r="AA229" s="425" t="s">
        <v>693</v>
      </c>
      <c r="AB229" s="425"/>
      <c r="AC229" s="425"/>
      <c r="AD229" s="425"/>
      <c r="AE229" s="425"/>
      <c r="AF229" s="425" t="s">
        <v>694</v>
      </c>
      <c r="AG229" s="425"/>
      <c r="AH229" s="425"/>
      <c r="AI229" s="425"/>
      <c r="AJ229" s="426"/>
      <c r="AK229" s="425"/>
      <c r="AL229" s="425"/>
      <c r="AM229" s="425"/>
      <c r="AN229" s="425"/>
      <c r="AO229" s="427"/>
      <c r="AP229" s="427"/>
      <c r="AQ229" s="941" t="s">
        <v>682</v>
      </c>
      <c r="AR229" s="941"/>
      <c r="AS229" s="941" t="s">
        <v>695</v>
      </c>
      <c r="AT229" s="941"/>
      <c r="AU229" s="941"/>
      <c r="AV229" s="941"/>
      <c r="AW229" s="427"/>
      <c r="AX229" s="427"/>
      <c r="AY229" s="427"/>
      <c r="AZ229" s="427"/>
      <c r="BA229" s="427"/>
      <c r="BB229" s="427"/>
      <c r="BC229" s="427"/>
      <c r="BD229" s="428"/>
      <c r="BE229" s="423"/>
      <c r="BF229" s="418"/>
      <c r="BG229" s="418"/>
      <c r="BH229" s="418"/>
      <c r="BI229" s="418"/>
      <c r="BJ229" s="418"/>
    </row>
    <row r="230" spans="2:62" ht="20.25" customHeight="1">
      <c r="B230" s="415"/>
      <c r="C230" s="416"/>
      <c r="D230" s="416"/>
      <c r="E230" s="416"/>
      <c r="F230" s="416"/>
      <c r="G230" s="416"/>
      <c r="H230" s="416"/>
      <c r="I230" s="424"/>
      <c r="J230" s="424"/>
      <c r="K230" s="425" t="str">
        <f>IF($R$228="週","対象時間数（週平均）","対象時間数（当月合計）")</f>
        <v>対象時間数（週平均）</v>
      </c>
      <c r="L230" s="425"/>
      <c r="M230" s="425"/>
      <c r="N230" s="425"/>
      <c r="O230" s="425"/>
      <c r="P230" s="425" t="str">
        <f>IF($R$228="週","週に勤務すべき時間数","当月に勤務すべき時間数")</f>
        <v>週に勤務すべき時間数</v>
      </c>
      <c r="Q230" s="425"/>
      <c r="R230" s="425"/>
      <c r="S230" s="425"/>
      <c r="T230" s="426"/>
      <c r="U230" s="425" t="s">
        <v>696</v>
      </c>
      <c r="V230" s="425"/>
      <c r="W230" s="425"/>
      <c r="X230" s="425"/>
      <c r="Y230" s="427"/>
      <c r="Z230" s="427"/>
      <c r="AA230" s="425" t="str">
        <f>IF(AH228="週","対象時間数（週平均）","対象時間数（当月合計）")</f>
        <v>対象時間数（週平均）</v>
      </c>
      <c r="AB230" s="425"/>
      <c r="AC230" s="425"/>
      <c r="AD230" s="425"/>
      <c r="AE230" s="425"/>
      <c r="AF230" s="425" t="str">
        <f>IF($AH$228="週","週に勤務すべき時間数","当月に勤務すべき時間数")</f>
        <v>週に勤務すべき時間数</v>
      </c>
      <c r="AG230" s="425"/>
      <c r="AH230" s="425"/>
      <c r="AI230" s="425"/>
      <c r="AJ230" s="426"/>
      <c r="AK230" s="425" t="s">
        <v>696</v>
      </c>
      <c r="AL230" s="425"/>
      <c r="AM230" s="425"/>
      <c r="AN230" s="425"/>
      <c r="AO230" s="427"/>
      <c r="AP230" s="427"/>
      <c r="AQ230" s="941" t="s">
        <v>684</v>
      </c>
      <c r="AR230" s="941"/>
      <c r="AS230" s="941" t="s">
        <v>697</v>
      </c>
      <c r="AT230" s="941"/>
      <c r="AU230" s="941"/>
      <c r="AV230" s="941"/>
      <c r="AW230" s="427"/>
      <c r="AX230" s="427"/>
      <c r="AY230" s="427"/>
      <c r="AZ230" s="427"/>
      <c r="BA230" s="427"/>
      <c r="BB230" s="427"/>
      <c r="BC230" s="427"/>
      <c r="BD230" s="428"/>
      <c r="BE230" s="423"/>
      <c r="BF230" s="418"/>
      <c r="BG230" s="418"/>
      <c r="BH230" s="418"/>
      <c r="BI230" s="418"/>
      <c r="BJ230" s="418"/>
    </row>
    <row r="231" spans="2:62" ht="20.25" customHeight="1">
      <c r="I231" s="336"/>
      <c r="J231" s="336"/>
      <c r="K231" s="946">
        <f>IF($R$228="週",T226,R226)</f>
        <v>0</v>
      </c>
      <c r="L231" s="946"/>
      <c r="M231" s="946"/>
      <c r="N231" s="946"/>
      <c r="O231" s="434" t="s">
        <v>698</v>
      </c>
      <c r="P231" s="941">
        <f>IF($R$228="週",$BA$6,$BE$6)</f>
        <v>40</v>
      </c>
      <c r="Q231" s="941"/>
      <c r="R231" s="941"/>
      <c r="S231" s="941"/>
      <c r="T231" s="434" t="s">
        <v>680</v>
      </c>
      <c r="U231" s="942">
        <f>ROUNDDOWN(K231/P231,1)</f>
        <v>0</v>
      </c>
      <c r="V231" s="942"/>
      <c r="W231" s="942"/>
      <c r="X231" s="942"/>
      <c r="Y231" s="336"/>
      <c r="Z231" s="336"/>
      <c r="AA231" s="946">
        <f>IF($AH$228="週",AJ226,AH226)</f>
        <v>0</v>
      </c>
      <c r="AB231" s="946"/>
      <c r="AC231" s="946"/>
      <c r="AD231" s="946"/>
      <c r="AE231" s="434" t="s">
        <v>698</v>
      </c>
      <c r="AF231" s="941">
        <f>IF($AH$228="週",$BA$6,$BE$6)</f>
        <v>40</v>
      </c>
      <c r="AG231" s="941"/>
      <c r="AH231" s="941"/>
      <c r="AI231" s="941"/>
      <c r="AJ231" s="434" t="s">
        <v>680</v>
      </c>
      <c r="AK231" s="942">
        <f>ROUNDDOWN(AA231/AF231,1)</f>
        <v>0</v>
      </c>
      <c r="AL231" s="942"/>
      <c r="AM231" s="942"/>
      <c r="AN231" s="942"/>
      <c r="AO231" s="336"/>
      <c r="AP231" s="336"/>
      <c r="AQ231" s="336"/>
      <c r="AR231" s="336"/>
      <c r="AS231" s="336"/>
      <c r="AT231" s="336"/>
      <c r="AU231" s="336"/>
      <c r="AV231" s="336"/>
      <c r="AW231" s="336"/>
      <c r="AX231" s="336"/>
      <c r="AY231" s="336"/>
      <c r="AZ231" s="336"/>
      <c r="BA231" s="336"/>
      <c r="BB231" s="336"/>
      <c r="BC231" s="336"/>
      <c r="BD231" s="336"/>
    </row>
    <row r="232" spans="2:62" ht="20.25" customHeight="1">
      <c r="I232" s="336"/>
      <c r="J232" s="336"/>
      <c r="K232" s="425"/>
      <c r="L232" s="425"/>
      <c r="M232" s="425"/>
      <c r="N232" s="425"/>
      <c r="O232" s="425"/>
      <c r="P232" s="425"/>
      <c r="Q232" s="425"/>
      <c r="R232" s="425"/>
      <c r="S232" s="425"/>
      <c r="T232" s="426"/>
      <c r="U232" s="425" t="s">
        <v>699</v>
      </c>
      <c r="V232" s="425"/>
      <c r="W232" s="425"/>
      <c r="X232" s="425"/>
      <c r="Y232" s="336"/>
      <c r="Z232" s="336"/>
      <c r="AA232" s="425"/>
      <c r="AB232" s="425"/>
      <c r="AC232" s="425"/>
      <c r="AD232" s="425"/>
      <c r="AE232" s="425"/>
      <c r="AF232" s="425"/>
      <c r="AG232" s="425"/>
      <c r="AH232" s="425"/>
      <c r="AI232" s="425"/>
      <c r="AJ232" s="426"/>
      <c r="AK232" s="425" t="s">
        <v>699</v>
      </c>
      <c r="AL232" s="425"/>
      <c r="AM232" s="425"/>
      <c r="AN232" s="425"/>
      <c r="AO232" s="336"/>
      <c r="AP232" s="336"/>
      <c r="AQ232" s="336"/>
      <c r="AR232" s="336"/>
      <c r="AS232" s="336"/>
      <c r="AT232" s="336"/>
      <c r="AU232" s="336"/>
      <c r="AV232" s="336"/>
      <c r="AW232" s="336"/>
      <c r="AX232" s="336"/>
      <c r="AY232" s="336"/>
      <c r="AZ232" s="336"/>
      <c r="BA232" s="336"/>
      <c r="BB232" s="336"/>
      <c r="BC232" s="336"/>
      <c r="BD232" s="336"/>
    </row>
    <row r="233" spans="2:62" ht="20.25" customHeight="1">
      <c r="I233" s="336"/>
      <c r="J233" s="336"/>
      <c r="K233" s="425" t="s">
        <v>700</v>
      </c>
      <c r="L233" s="425"/>
      <c r="M233" s="425"/>
      <c r="N233" s="425"/>
      <c r="O233" s="425"/>
      <c r="P233" s="425"/>
      <c r="Q233" s="425"/>
      <c r="R233" s="425"/>
      <c r="S233" s="425"/>
      <c r="T233" s="426"/>
      <c r="U233" s="425"/>
      <c r="V233" s="425"/>
      <c r="W233" s="425"/>
      <c r="X233" s="425"/>
      <c r="Y233" s="336"/>
      <c r="Z233" s="336"/>
      <c r="AA233" s="425" t="s">
        <v>701</v>
      </c>
      <c r="AB233" s="425"/>
      <c r="AC233" s="425"/>
      <c r="AD233" s="425"/>
      <c r="AE233" s="425"/>
      <c r="AF233" s="425"/>
      <c r="AG233" s="425"/>
      <c r="AH233" s="425"/>
      <c r="AI233" s="425"/>
      <c r="AJ233" s="426"/>
      <c r="AK233" s="425"/>
      <c r="AL233" s="425"/>
      <c r="AM233" s="425"/>
      <c r="AN233" s="425"/>
      <c r="AO233" s="336"/>
      <c r="AP233" s="336"/>
      <c r="AQ233" s="336"/>
      <c r="AR233" s="336"/>
      <c r="AS233" s="336"/>
      <c r="AT233" s="336"/>
      <c r="AU233" s="336"/>
      <c r="AV233" s="336"/>
      <c r="AW233" s="336"/>
      <c r="AX233" s="336"/>
      <c r="AY233" s="336"/>
      <c r="AZ233" s="336"/>
      <c r="BA233" s="336"/>
      <c r="BB233" s="336"/>
      <c r="BC233" s="336"/>
      <c r="BD233" s="336"/>
    </row>
    <row r="234" spans="2:62" ht="20.25" customHeight="1">
      <c r="I234" s="336"/>
      <c r="J234" s="336"/>
      <c r="K234" s="425" t="s">
        <v>671</v>
      </c>
      <c r="L234" s="425"/>
      <c r="M234" s="425"/>
      <c r="N234" s="425"/>
      <c r="O234" s="425"/>
      <c r="P234" s="425"/>
      <c r="Q234" s="425"/>
      <c r="R234" s="425"/>
      <c r="S234" s="425"/>
      <c r="T234" s="426"/>
      <c r="U234" s="939"/>
      <c r="V234" s="939"/>
      <c r="W234" s="939"/>
      <c r="X234" s="939"/>
      <c r="Y234" s="336"/>
      <c r="Z234" s="336"/>
      <c r="AA234" s="425" t="s">
        <v>671</v>
      </c>
      <c r="AB234" s="425"/>
      <c r="AC234" s="425"/>
      <c r="AD234" s="425"/>
      <c r="AE234" s="425"/>
      <c r="AF234" s="425"/>
      <c r="AG234" s="425"/>
      <c r="AH234" s="425"/>
      <c r="AI234" s="425"/>
      <c r="AJ234" s="426"/>
      <c r="AK234" s="939"/>
      <c r="AL234" s="939"/>
      <c r="AM234" s="939"/>
      <c r="AN234" s="939"/>
      <c r="AO234" s="336"/>
      <c r="AP234" s="336"/>
      <c r="AQ234" s="336"/>
      <c r="AR234" s="336"/>
      <c r="AS234" s="336"/>
      <c r="AT234" s="336"/>
      <c r="AU234" s="336"/>
      <c r="AV234" s="336"/>
      <c r="AW234" s="336"/>
      <c r="AX234" s="336"/>
      <c r="AY234" s="336"/>
      <c r="AZ234" s="336"/>
      <c r="BA234" s="336"/>
      <c r="BB234" s="336"/>
      <c r="BC234" s="336"/>
      <c r="BD234" s="336"/>
    </row>
    <row r="235" spans="2:62" ht="20.25" customHeight="1">
      <c r="I235" s="336"/>
      <c r="J235" s="336"/>
      <c r="K235" s="429" t="s">
        <v>702</v>
      </c>
      <c r="L235" s="429"/>
      <c r="M235" s="429"/>
      <c r="N235" s="429"/>
      <c r="O235" s="429"/>
      <c r="P235" s="425" t="s">
        <v>703</v>
      </c>
      <c r="Q235" s="429"/>
      <c r="R235" s="429"/>
      <c r="S235" s="429"/>
      <c r="T235" s="429"/>
      <c r="U235" s="940" t="s">
        <v>677</v>
      </c>
      <c r="V235" s="940"/>
      <c r="W235" s="940"/>
      <c r="X235" s="940"/>
      <c r="Y235" s="336"/>
      <c r="Z235" s="336"/>
      <c r="AA235" s="429" t="s">
        <v>702</v>
      </c>
      <c r="AB235" s="429"/>
      <c r="AC235" s="429"/>
      <c r="AD235" s="429"/>
      <c r="AE235" s="429"/>
      <c r="AF235" s="425" t="s">
        <v>703</v>
      </c>
      <c r="AG235" s="429"/>
      <c r="AH235" s="429"/>
      <c r="AI235" s="429"/>
      <c r="AJ235" s="429"/>
      <c r="AK235" s="940" t="s">
        <v>677</v>
      </c>
      <c r="AL235" s="940"/>
      <c r="AM235" s="940"/>
      <c r="AN235" s="940"/>
      <c r="AO235" s="336"/>
      <c r="AP235" s="336"/>
      <c r="AQ235" s="336"/>
      <c r="AR235" s="336"/>
      <c r="AS235" s="336"/>
      <c r="AT235" s="336"/>
      <c r="AU235" s="336"/>
      <c r="AV235" s="336"/>
      <c r="AW235" s="336"/>
      <c r="AX235" s="336"/>
      <c r="AY235" s="336"/>
      <c r="AZ235" s="336"/>
      <c r="BA235" s="336"/>
      <c r="BB235" s="336"/>
      <c r="BC235" s="336"/>
      <c r="BD235" s="336"/>
    </row>
    <row r="236" spans="2:62" ht="20.25" customHeight="1">
      <c r="I236" s="336"/>
      <c r="J236" s="336"/>
      <c r="K236" s="941">
        <f>W226</f>
        <v>0</v>
      </c>
      <c r="L236" s="941"/>
      <c r="M236" s="941"/>
      <c r="N236" s="941"/>
      <c r="O236" s="434" t="s">
        <v>679</v>
      </c>
      <c r="P236" s="942">
        <f>U231</f>
        <v>0</v>
      </c>
      <c r="Q236" s="942"/>
      <c r="R236" s="942"/>
      <c r="S236" s="942"/>
      <c r="T236" s="434" t="s">
        <v>680</v>
      </c>
      <c r="U236" s="943">
        <f>ROUNDDOWN(K236+P236,1)</f>
        <v>0</v>
      </c>
      <c r="V236" s="943"/>
      <c r="W236" s="943"/>
      <c r="X236" s="943"/>
      <c r="Y236" s="442"/>
      <c r="Z236" s="442"/>
      <c r="AA236" s="944">
        <f>AM226</f>
        <v>0</v>
      </c>
      <c r="AB236" s="944"/>
      <c r="AC236" s="944"/>
      <c r="AD236" s="944"/>
      <c r="AE236" s="439" t="s">
        <v>679</v>
      </c>
      <c r="AF236" s="945">
        <f>AK231</f>
        <v>0</v>
      </c>
      <c r="AG236" s="945"/>
      <c r="AH236" s="945"/>
      <c r="AI236" s="945"/>
      <c r="AJ236" s="439" t="s">
        <v>680</v>
      </c>
      <c r="AK236" s="943">
        <f>ROUNDDOWN(AA236+AF236,1)</f>
        <v>0</v>
      </c>
      <c r="AL236" s="943"/>
      <c r="AM236" s="943"/>
      <c r="AN236" s="943"/>
      <c r="AO236" s="336"/>
      <c r="AP236" s="336"/>
      <c r="AQ236" s="336"/>
      <c r="AR236" s="336"/>
      <c r="AS236" s="336"/>
      <c r="AT236" s="336"/>
      <c r="AU236" s="336"/>
      <c r="AV236" s="336"/>
      <c r="AW236" s="336"/>
      <c r="AX236" s="336"/>
      <c r="AY236" s="336"/>
      <c r="AZ236" s="336"/>
      <c r="BA236" s="336"/>
      <c r="BB236" s="336"/>
      <c r="BC236" s="336"/>
      <c r="BD236" s="336"/>
    </row>
    <row r="237" spans="2:62" ht="20.25" customHeight="1"/>
    <row r="238" spans="2:62" ht="20.25" customHeight="1"/>
    <row r="239" spans="2:62" ht="20.25" customHeight="1"/>
    <row r="240" spans="2:62"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83" spans="1:59">
      <c r="A283" s="443"/>
      <c r="B283" s="443"/>
      <c r="C283" s="444"/>
      <c r="D283" s="444"/>
      <c r="E283" s="444"/>
      <c r="F283" s="444"/>
      <c r="G283" s="444"/>
      <c r="H283" s="444"/>
      <c r="I283" s="444"/>
      <c r="J283" s="444"/>
      <c r="K283" s="445"/>
      <c r="L283" s="445"/>
      <c r="M283" s="445"/>
      <c r="N283" s="445"/>
      <c r="O283" s="445"/>
      <c r="P283" s="445"/>
      <c r="Q283" s="445"/>
      <c r="R283" s="445"/>
      <c r="S283" s="445"/>
      <c r="T283" s="445"/>
      <c r="U283" s="445"/>
      <c r="V283" s="445"/>
      <c r="W283" s="445"/>
      <c r="X283" s="445"/>
      <c r="Y283" s="445"/>
      <c r="Z283" s="445"/>
      <c r="AA283" s="445"/>
      <c r="AB283" s="445"/>
      <c r="AC283" s="445"/>
      <c r="AD283" s="445"/>
      <c r="AE283" s="445"/>
      <c r="AF283" s="445"/>
      <c r="AG283" s="445"/>
      <c r="AH283" s="445"/>
      <c r="AI283" s="445"/>
      <c r="AJ283" s="445"/>
      <c r="AK283" s="445"/>
      <c r="AL283" s="445"/>
      <c r="AM283" s="445"/>
      <c r="AN283" s="445"/>
      <c r="AO283" s="445"/>
      <c r="AP283" s="445"/>
      <c r="AQ283" s="445"/>
      <c r="AR283" s="445"/>
      <c r="AS283" s="445"/>
      <c r="AT283" s="445"/>
      <c r="AU283" s="445"/>
      <c r="AV283" s="445"/>
      <c r="AW283" s="445"/>
      <c r="AX283" s="445"/>
      <c r="AY283" s="445"/>
      <c r="AZ283" s="446"/>
      <c r="BA283" s="446"/>
      <c r="BB283" s="446"/>
      <c r="BC283" s="446"/>
      <c r="BD283" s="446"/>
      <c r="BE283" s="446"/>
      <c r="BF283" s="446"/>
      <c r="BG283" s="446"/>
    </row>
    <row r="284" spans="1:59">
      <c r="A284" s="443"/>
      <c r="B284" s="443"/>
      <c r="C284" s="444"/>
      <c r="D284" s="444"/>
      <c r="E284" s="444"/>
      <c r="F284" s="444"/>
      <c r="G284" s="444"/>
      <c r="H284" s="444"/>
      <c r="I284" s="444"/>
      <c r="J284" s="444"/>
      <c r="K284" s="445"/>
      <c r="L284" s="445"/>
      <c r="M284" s="445"/>
      <c r="N284" s="445"/>
      <c r="O284" s="445"/>
      <c r="P284" s="445"/>
      <c r="Q284" s="445"/>
      <c r="R284" s="445"/>
      <c r="S284" s="445"/>
      <c r="T284" s="445"/>
      <c r="U284" s="445"/>
      <c r="V284" s="445"/>
      <c r="W284" s="445"/>
      <c r="X284" s="445"/>
      <c r="Y284" s="445"/>
      <c r="Z284" s="445"/>
      <c r="AA284" s="445"/>
      <c r="AB284" s="445"/>
      <c r="AC284" s="445"/>
      <c r="AD284" s="445"/>
      <c r="AE284" s="445"/>
      <c r="AF284" s="445"/>
      <c r="AG284" s="445"/>
      <c r="AH284" s="445"/>
      <c r="AI284" s="445"/>
      <c r="AJ284" s="445"/>
      <c r="AK284" s="445"/>
      <c r="AL284" s="445"/>
      <c r="AM284" s="445"/>
      <c r="AN284" s="445"/>
      <c r="AO284" s="445"/>
      <c r="AP284" s="445"/>
      <c r="AQ284" s="445"/>
      <c r="AR284" s="445"/>
      <c r="AS284" s="445"/>
      <c r="AT284" s="445"/>
      <c r="AU284" s="445"/>
      <c r="AV284" s="445"/>
      <c r="AW284" s="445"/>
      <c r="AX284" s="445"/>
      <c r="AY284" s="445"/>
      <c r="AZ284" s="446"/>
      <c r="BA284" s="446"/>
      <c r="BB284" s="446"/>
      <c r="BC284" s="446"/>
      <c r="BD284" s="446"/>
      <c r="BE284" s="446"/>
      <c r="BF284" s="446"/>
      <c r="BG284" s="446"/>
    </row>
    <row r="285" spans="1:59">
      <c r="A285" s="443"/>
      <c r="B285" s="443"/>
      <c r="C285" s="447"/>
      <c r="D285" s="447"/>
      <c r="E285" s="447"/>
      <c r="F285" s="447"/>
      <c r="G285" s="447"/>
      <c r="H285" s="447"/>
      <c r="I285" s="447"/>
      <c r="J285" s="447"/>
      <c r="K285" s="444"/>
      <c r="L285" s="444"/>
      <c r="M285" s="443"/>
      <c r="N285" s="443"/>
      <c r="O285" s="443"/>
      <c r="P285" s="443"/>
      <c r="Q285" s="443"/>
      <c r="R285" s="443"/>
    </row>
    <row r="286" spans="1:59">
      <c r="A286" s="443"/>
      <c r="B286" s="443"/>
      <c r="C286" s="447"/>
      <c r="D286" s="447"/>
      <c r="E286" s="447"/>
      <c r="F286" s="447"/>
      <c r="G286" s="447"/>
      <c r="H286" s="447"/>
      <c r="I286" s="447"/>
      <c r="J286" s="447"/>
      <c r="K286" s="444"/>
      <c r="L286" s="444"/>
      <c r="M286" s="443"/>
      <c r="N286" s="443"/>
      <c r="O286" s="443"/>
      <c r="P286" s="443"/>
      <c r="Q286" s="443"/>
      <c r="R286" s="443"/>
    </row>
    <row r="287" spans="1:59">
      <c r="C287" s="349"/>
      <c r="D287" s="349"/>
      <c r="E287" s="349"/>
      <c r="F287" s="349"/>
      <c r="G287" s="349"/>
      <c r="H287" s="349"/>
      <c r="I287" s="349"/>
      <c r="J287" s="349"/>
    </row>
    <row r="288" spans="1:59">
      <c r="C288" s="349"/>
      <c r="D288" s="349"/>
      <c r="E288" s="349"/>
      <c r="F288" s="349"/>
      <c r="G288" s="349"/>
      <c r="H288" s="349"/>
      <c r="I288" s="349"/>
      <c r="J288" s="349"/>
    </row>
    <row r="289" spans="3:10">
      <c r="C289" s="349"/>
      <c r="D289" s="349"/>
      <c r="E289" s="349"/>
      <c r="F289" s="349"/>
      <c r="G289" s="349"/>
      <c r="H289" s="349"/>
      <c r="I289" s="349"/>
      <c r="J289" s="349"/>
    </row>
    <row r="290" spans="3:10">
      <c r="C290" s="349"/>
      <c r="D290" s="349"/>
      <c r="E290" s="349"/>
      <c r="F290" s="349"/>
      <c r="G290" s="349"/>
      <c r="H290" s="349"/>
      <c r="I290" s="349"/>
      <c r="J290" s="349"/>
    </row>
  </sheetData>
  <sheetProtection sheet="1" insertRows="0" deleteRows="0"/>
  <mergeCells count="1134">
    <mergeCell ref="AT1:BI1"/>
    <mergeCell ref="AC2:AD2"/>
    <mergeCell ref="AF2:AG2"/>
    <mergeCell ref="AJ2:AK2"/>
    <mergeCell ref="AT2:BI2"/>
    <mergeCell ref="BE3:BH3"/>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B12:B16"/>
    <mergeCell ref="C12:D16"/>
    <mergeCell ref="I12:J16"/>
    <mergeCell ref="K12:N16"/>
    <mergeCell ref="O12:S16"/>
    <mergeCell ref="BD19:BE19"/>
    <mergeCell ref="BF19:BJ20"/>
    <mergeCell ref="BB20:BC20"/>
    <mergeCell ref="BD20:BE20"/>
    <mergeCell ref="B21:B22"/>
    <mergeCell ref="C21:D22"/>
    <mergeCell ref="I21:J22"/>
    <mergeCell ref="K21:N22"/>
    <mergeCell ref="O21:S22"/>
    <mergeCell ref="BB21:BC21"/>
    <mergeCell ref="BD17:BE17"/>
    <mergeCell ref="BF17:BJ18"/>
    <mergeCell ref="BB18:BC18"/>
    <mergeCell ref="BD18:BE18"/>
    <mergeCell ref="B19:B20"/>
    <mergeCell ref="C19:D20"/>
    <mergeCell ref="I19:J20"/>
    <mergeCell ref="K19:N20"/>
    <mergeCell ref="O19:S20"/>
    <mergeCell ref="BB19:BC19"/>
    <mergeCell ref="B17:B18"/>
    <mergeCell ref="C17:D18"/>
    <mergeCell ref="I17:J18"/>
    <mergeCell ref="K17:N18"/>
    <mergeCell ref="O17:S18"/>
    <mergeCell ref="BB17:BC17"/>
    <mergeCell ref="BD23:BE23"/>
    <mergeCell ref="BF23:BJ24"/>
    <mergeCell ref="BB24:BC24"/>
    <mergeCell ref="BD24:BE24"/>
    <mergeCell ref="B25:B26"/>
    <mergeCell ref="C25:D26"/>
    <mergeCell ref="I25:J26"/>
    <mergeCell ref="K25:N26"/>
    <mergeCell ref="O25:S26"/>
    <mergeCell ref="BB25:BC25"/>
    <mergeCell ref="BD21:BE21"/>
    <mergeCell ref="BF21:BJ22"/>
    <mergeCell ref="BB22:BC22"/>
    <mergeCell ref="BD22:BE22"/>
    <mergeCell ref="B23:B24"/>
    <mergeCell ref="C23:D24"/>
    <mergeCell ref="I23:J24"/>
    <mergeCell ref="K23:N24"/>
    <mergeCell ref="O23:S24"/>
    <mergeCell ref="BB23:BC23"/>
    <mergeCell ref="BD27:BE27"/>
    <mergeCell ref="BF27:BJ28"/>
    <mergeCell ref="BB28:BC28"/>
    <mergeCell ref="BD28:BE28"/>
    <mergeCell ref="B29:B30"/>
    <mergeCell ref="C29:D30"/>
    <mergeCell ref="I29:J30"/>
    <mergeCell ref="K29:N30"/>
    <mergeCell ref="O29:S30"/>
    <mergeCell ref="BB29:BC29"/>
    <mergeCell ref="BD25:BE25"/>
    <mergeCell ref="BF25:BJ26"/>
    <mergeCell ref="BB26:BC26"/>
    <mergeCell ref="BD26:BE26"/>
    <mergeCell ref="B27:B28"/>
    <mergeCell ref="C27:D28"/>
    <mergeCell ref="I27:J28"/>
    <mergeCell ref="K27:N28"/>
    <mergeCell ref="O27:S28"/>
    <mergeCell ref="BB27:BC27"/>
    <mergeCell ref="BD31:BE31"/>
    <mergeCell ref="BF31:BJ32"/>
    <mergeCell ref="BB32:BC32"/>
    <mergeCell ref="BD32:BE32"/>
    <mergeCell ref="B33:B34"/>
    <mergeCell ref="C33:D34"/>
    <mergeCell ref="I33:J34"/>
    <mergeCell ref="K33:N34"/>
    <mergeCell ref="O33:S34"/>
    <mergeCell ref="BB33:BC33"/>
    <mergeCell ref="BD29:BE29"/>
    <mergeCell ref="BF29:BJ30"/>
    <mergeCell ref="BB30:BC30"/>
    <mergeCell ref="BD30:BE30"/>
    <mergeCell ref="B31:B32"/>
    <mergeCell ref="C31:D32"/>
    <mergeCell ref="I31:J32"/>
    <mergeCell ref="K31:N32"/>
    <mergeCell ref="O31:S32"/>
    <mergeCell ref="BB31:BC31"/>
    <mergeCell ref="BD35:BE35"/>
    <mergeCell ref="BF35:BJ36"/>
    <mergeCell ref="BB36:BC36"/>
    <mergeCell ref="BD36:BE36"/>
    <mergeCell ref="B37:B38"/>
    <mergeCell ref="C37:D38"/>
    <mergeCell ref="I37:J38"/>
    <mergeCell ref="K37:N38"/>
    <mergeCell ref="O37:S38"/>
    <mergeCell ref="BB37:BC37"/>
    <mergeCell ref="BD33:BE33"/>
    <mergeCell ref="BF33:BJ34"/>
    <mergeCell ref="BB34:BC34"/>
    <mergeCell ref="BD34:BE34"/>
    <mergeCell ref="B35:B36"/>
    <mergeCell ref="C35:D36"/>
    <mergeCell ref="I35:J36"/>
    <mergeCell ref="K35:N36"/>
    <mergeCell ref="O35:S36"/>
    <mergeCell ref="BB35:BC35"/>
    <mergeCell ref="BD39:BE39"/>
    <mergeCell ref="BF39:BJ40"/>
    <mergeCell ref="BB40:BC40"/>
    <mergeCell ref="BD40:BE40"/>
    <mergeCell ref="B41:B42"/>
    <mergeCell ref="C41:D42"/>
    <mergeCell ref="I41:J42"/>
    <mergeCell ref="K41:N42"/>
    <mergeCell ref="O41:S42"/>
    <mergeCell ref="BB41:BC41"/>
    <mergeCell ref="BD37:BE37"/>
    <mergeCell ref="BF37:BJ38"/>
    <mergeCell ref="BB38:BC38"/>
    <mergeCell ref="BD38:BE38"/>
    <mergeCell ref="B39:B40"/>
    <mergeCell ref="C39:D40"/>
    <mergeCell ref="I39:J40"/>
    <mergeCell ref="K39:N40"/>
    <mergeCell ref="O39:S40"/>
    <mergeCell ref="BB39:BC39"/>
    <mergeCell ref="BD43:BE43"/>
    <mergeCell ref="BF43:BJ44"/>
    <mergeCell ref="BB44:BC44"/>
    <mergeCell ref="BD44:BE44"/>
    <mergeCell ref="B45:B46"/>
    <mergeCell ref="C45:D46"/>
    <mergeCell ref="I45:J46"/>
    <mergeCell ref="K45:N46"/>
    <mergeCell ref="O45:S46"/>
    <mergeCell ref="BB45:BC45"/>
    <mergeCell ref="BD41:BE41"/>
    <mergeCell ref="BF41:BJ42"/>
    <mergeCell ref="BB42:BC42"/>
    <mergeCell ref="BD42:BE42"/>
    <mergeCell ref="B43:B44"/>
    <mergeCell ref="C43:D44"/>
    <mergeCell ref="I43:J44"/>
    <mergeCell ref="K43:N44"/>
    <mergeCell ref="O43:S44"/>
    <mergeCell ref="BB43:BC43"/>
    <mergeCell ref="BD47:BE47"/>
    <mergeCell ref="BF47:BJ48"/>
    <mergeCell ref="BB48:BC48"/>
    <mergeCell ref="BD48:BE48"/>
    <mergeCell ref="B49:B50"/>
    <mergeCell ref="C49:D50"/>
    <mergeCell ref="I49:J50"/>
    <mergeCell ref="K49:N50"/>
    <mergeCell ref="O49:S50"/>
    <mergeCell ref="BB49:BC49"/>
    <mergeCell ref="BD45:BE45"/>
    <mergeCell ref="BF45:BJ46"/>
    <mergeCell ref="BB46:BC46"/>
    <mergeCell ref="BD46:BE46"/>
    <mergeCell ref="B47:B48"/>
    <mergeCell ref="C47:D48"/>
    <mergeCell ref="I47:J48"/>
    <mergeCell ref="K47:N48"/>
    <mergeCell ref="O47:S48"/>
    <mergeCell ref="BB47:BC47"/>
    <mergeCell ref="BD51:BE51"/>
    <mergeCell ref="BF51:BJ52"/>
    <mergeCell ref="BB52:BC52"/>
    <mergeCell ref="BD52:BE52"/>
    <mergeCell ref="B53:B54"/>
    <mergeCell ref="C53:D54"/>
    <mergeCell ref="I53:J54"/>
    <mergeCell ref="K53:N54"/>
    <mergeCell ref="O53:S54"/>
    <mergeCell ref="BB53:BC53"/>
    <mergeCell ref="BD49:BE49"/>
    <mergeCell ref="BF49:BJ50"/>
    <mergeCell ref="BB50:BC50"/>
    <mergeCell ref="BD50:BE50"/>
    <mergeCell ref="B51:B52"/>
    <mergeCell ref="C51:D52"/>
    <mergeCell ref="I51:J52"/>
    <mergeCell ref="K51:N52"/>
    <mergeCell ref="O51:S52"/>
    <mergeCell ref="BB51:BC51"/>
    <mergeCell ref="BD55:BE55"/>
    <mergeCell ref="BF55:BJ56"/>
    <mergeCell ref="BB56:BC56"/>
    <mergeCell ref="BD56:BE56"/>
    <mergeCell ref="B57:B58"/>
    <mergeCell ref="C57:D58"/>
    <mergeCell ref="I57:J58"/>
    <mergeCell ref="K57:N58"/>
    <mergeCell ref="O57:S58"/>
    <mergeCell ref="BB57:BC57"/>
    <mergeCell ref="BD53:BE53"/>
    <mergeCell ref="BF53:BJ54"/>
    <mergeCell ref="BB54:BC54"/>
    <mergeCell ref="BD54:BE54"/>
    <mergeCell ref="B55:B56"/>
    <mergeCell ref="C55:D56"/>
    <mergeCell ref="I55:J56"/>
    <mergeCell ref="K55:N56"/>
    <mergeCell ref="O55:S56"/>
    <mergeCell ref="BB55:BC55"/>
    <mergeCell ref="BD59:BE59"/>
    <mergeCell ref="BF59:BJ60"/>
    <mergeCell ref="BB60:BC60"/>
    <mergeCell ref="BD60:BE60"/>
    <mergeCell ref="B61:B62"/>
    <mergeCell ref="C61:D62"/>
    <mergeCell ref="I61:J62"/>
    <mergeCell ref="K61:N62"/>
    <mergeCell ref="O61:S62"/>
    <mergeCell ref="BB61:BC61"/>
    <mergeCell ref="BD57:BE57"/>
    <mergeCell ref="BF57:BJ58"/>
    <mergeCell ref="BB58:BC58"/>
    <mergeCell ref="BD58:BE58"/>
    <mergeCell ref="B59:B60"/>
    <mergeCell ref="C59:D60"/>
    <mergeCell ref="I59:J60"/>
    <mergeCell ref="K59:N60"/>
    <mergeCell ref="O59:S60"/>
    <mergeCell ref="BB59:BC59"/>
    <mergeCell ref="BD63:BE63"/>
    <mergeCell ref="BF63:BJ64"/>
    <mergeCell ref="BB64:BC64"/>
    <mergeCell ref="BD64:BE64"/>
    <mergeCell ref="B65:B66"/>
    <mergeCell ref="C65:D66"/>
    <mergeCell ref="I65:J66"/>
    <mergeCell ref="K65:N66"/>
    <mergeCell ref="O65:S66"/>
    <mergeCell ref="BB65:BC65"/>
    <mergeCell ref="BD61:BE61"/>
    <mergeCell ref="BF61:BJ62"/>
    <mergeCell ref="BB62:BC62"/>
    <mergeCell ref="BD62:BE62"/>
    <mergeCell ref="B63:B64"/>
    <mergeCell ref="C63:D64"/>
    <mergeCell ref="I63:J64"/>
    <mergeCell ref="K63:N64"/>
    <mergeCell ref="O63:S64"/>
    <mergeCell ref="BB63:BC63"/>
    <mergeCell ref="BD67:BE67"/>
    <mergeCell ref="BF67:BJ68"/>
    <mergeCell ref="BB68:BC68"/>
    <mergeCell ref="BD68:BE68"/>
    <mergeCell ref="B69:B70"/>
    <mergeCell ref="C69:D70"/>
    <mergeCell ref="I69:J70"/>
    <mergeCell ref="K69:N70"/>
    <mergeCell ref="O69:S70"/>
    <mergeCell ref="BB69:BC69"/>
    <mergeCell ref="BD65:BE65"/>
    <mergeCell ref="BF65:BJ66"/>
    <mergeCell ref="BB66:BC66"/>
    <mergeCell ref="BD66:BE66"/>
    <mergeCell ref="B67:B68"/>
    <mergeCell ref="C67:D68"/>
    <mergeCell ref="I67:J68"/>
    <mergeCell ref="K67:N68"/>
    <mergeCell ref="O67:S68"/>
    <mergeCell ref="BB67:BC67"/>
    <mergeCell ref="BD71:BE71"/>
    <mergeCell ref="BF71:BJ72"/>
    <mergeCell ref="BB72:BC72"/>
    <mergeCell ref="BD72:BE72"/>
    <mergeCell ref="B73:B74"/>
    <mergeCell ref="C73:D74"/>
    <mergeCell ref="I73:J74"/>
    <mergeCell ref="K73:N74"/>
    <mergeCell ref="O73:S74"/>
    <mergeCell ref="BB73:BC73"/>
    <mergeCell ref="BD69:BE69"/>
    <mergeCell ref="BF69:BJ70"/>
    <mergeCell ref="BB70:BC70"/>
    <mergeCell ref="BD70:BE70"/>
    <mergeCell ref="B71:B72"/>
    <mergeCell ref="C71:D72"/>
    <mergeCell ref="I71:J72"/>
    <mergeCell ref="K71:N72"/>
    <mergeCell ref="O71:S72"/>
    <mergeCell ref="BB71:BC71"/>
    <mergeCell ref="BD75:BE75"/>
    <mergeCell ref="BF75:BJ76"/>
    <mergeCell ref="BB76:BC76"/>
    <mergeCell ref="BD76:BE76"/>
    <mergeCell ref="B77:B78"/>
    <mergeCell ref="C77:D78"/>
    <mergeCell ref="I77:J78"/>
    <mergeCell ref="K77:N78"/>
    <mergeCell ref="O77:S78"/>
    <mergeCell ref="BB77:BC77"/>
    <mergeCell ref="BD73:BE73"/>
    <mergeCell ref="BF73:BJ74"/>
    <mergeCell ref="BB74:BC74"/>
    <mergeCell ref="BD74:BE74"/>
    <mergeCell ref="B75:B76"/>
    <mergeCell ref="C75:D76"/>
    <mergeCell ref="I75:J76"/>
    <mergeCell ref="K75:N76"/>
    <mergeCell ref="O75:S76"/>
    <mergeCell ref="BB75:BC75"/>
    <mergeCell ref="BD79:BE79"/>
    <mergeCell ref="BF79:BJ80"/>
    <mergeCell ref="BB80:BC80"/>
    <mergeCell ref="BD80:BE80"/>
    <mergeCell ref="B81:B82"/>
    <mergeCell ref="C81:D82"/>
    <mergeCell ref="I81:J82"/>
    <mergeCell ref="K81:N82"/>
    <mergeCell ref="O81:S82"/>
    <mergeCell ref="BB81:BC81"/>
    <mergeCell ref="BD77:BE77"/>
    <mergeCell ref="BF77:BJ78"/>
    <mergeCell ref="BB78:BC78"/>
    <mergeCell ref="BD78:BE78"/>
    <mergeCell ref="B79:B80"/>
    <mergeCell ref="C79:D80"/>
    <mergeCell ref="I79:J80"/>
    <mergeCell ref="K79:N80"/>
    <mergeCell ref="O79:S80"/>
    <mergeCell ref="BB79:BC79"/>
    <mergeCell ref="BD83:BE83"/>
    <mergeCell ref="BF83:BJ84"/>
    <mergeCell ref="BB84:BC84"/>
    <mergeCell ref="BD84:BE84"/>
    <mergeCell ref="B85:B86"/>
    <mergeCell ref="C85:D86"/>
    <mergeCell ref="I85:J86"/>
    <mergeCell ref="K85:N86"/>
    <mergeCell ref="O85:S86"/>
    <mergeCell ref="BB85:BC85"/>
    <mergeCell ref="BD81:BE81"/>
    <mergeCell ref="BF81:BJ82"/>
    <mergeCell ref="BB82:BC82"/>
    <mergeCell ref="BD82:BE82"/>
    <mergeCell ref="B83:B84"/>
    <mergeCell ref="C83:D84"/>
    <mergeCell ref="I83:J84"/>
    <mergeCell ref="K83:N84"/>
    <mergeCell ref="O83:S84"/>
    <mergeCell ref="BB83:BC83"/>
    <mergeCell ref="BD87:BE87"/>
    <mergeCell ref="BF87:BJ88"/>
    <mergeCell ref="BB88:BC88"/>
    <mergeCell ref="BD88:BE88"/>
    <mergeCell ref="B89:B90"/>
    <mergeCell ref="C89:D90"/>
    <mergeCell ref="I89:J90"/>
    <mergeCell ref="K89:N90"/>
    <mergeCell ref="O89:S90"/>
    <mergeCell ref="BB89:BC89"/>
    <mergeCell ref="BD85:BE85"/>
    <mergeCell ref="BF85:BJ86"/>
    <mergeCell ref="BB86:BC86"/>
    <mergeCell ref="BD86:BE86"/>
    <mergeCell ref="B87:B88"/>
    <mergeCell ref="C87:D88"/>
    <mergeCell ref="I87:J88"/>
    <mergeCell ref="K87:N88"/>
    <mergeCell ref="O87:S88"/>
    <mergeCell ref="BB87:BC87"/>
    <mergeCell ref="BD91:BE91"/>
    <mergeCell ref="BF91:BJ92"/>
    <mergeCell ref="BB92:BC92"/>
    <mergeCell ref="BD92:BE92"/>
    <mergeCell ref="B93:B94"/>
    <mergeCell ref="C93:D94"/>
    <mergeCell ref="I93:J94"/>
    <mergeCell ref="K93:N94"/>
    <mergeCell ref="O93:S94"/>
    <mergeCell ref="BB93:BC93"/>
    <mergeCell ref="BD89:BE89"/>
    <mergeCell ref="BF89:BJ90"/>
    <mergeCell ref="BB90:BC90"/>
    <mergeCell ref="BD90:BE90"/>
    <mergeCell ref="B91:B92"/>
    <mergeCell ref="C91:D92"/>
    <mergeCell ref="I91:J92"/>
    <mergeCell ref="K91:N92"/>
    <mergeCell ref="O91:S92"/>
    <mergeCell ref="BB91:BC91"/>
    <mergeCell ref="BD95:BE95"/>
    <mergeCell ref="BF95:BJ96"/>
    <mergeCell ref="BB96:BC96"/>
    <mergeCell ref="BD96:BE96"/>
    <mergeCell ref="B97:B98"/>
    <mergeCell ref="C97:D98"/>
    <mergeCell ref="I97:J98"/>
    <mergeCell ref="K97:N98"/>
    <mergeCell ref="O97:S98"/>
    <mergeCell ref="BB97:BC97"/>
    <mergeCell ref="BD93:BE93"/>
    <mergeCell ref="BF93:BJ94"/>
    <mergeCell ref="BB94:BC94"/>
    <mergeCell ref="BD94:BE94"/>
    <mergeCell ref="B95:B96"/>
    <mergeCell ref="C95:D96"/>
    <mergeCell ref="I95:J96"/>
    <mergeCell ref="K95:N96"/>
    <mergeCell ref="O95:S96"/>
    <mergeCell ref="BB95:BC95"/>
    <mergeCell ref="BD99:BE99"/>
    <mergeCell ref="BF99:BJ100"/>
    <mergeCell ref="BB100:BC100"/>
    <mergeCell ref="BD100:BE100"/>
    <mergeCell ref="B101:B102"/>
    <mergeCell ref="C101:D102"/>
    <mergeCell ref="I101:J102"/>
    <mergeCell ref="K101:N102"/>
    <mergeCell ref="O101:S102"/>
    <mergeCell ref="BB101:BC101"/>
    <mergeCell ref="BD97:BE97"/>
    <mergeCell ref="BF97:BJ98"/>
    <mergeCell ref="BB98:BC98"/>
    <mergeCell ref="BD98:BE98"/>
    <mergeCell ref="B99:B100"/>
    <mergeCell ref="C99:D100"/>
    <mergeCell ref="I99:J100"/>
    <mergeCell ref="K99:N100"/>
    <mergeCell ref="O99:S100"/>
    <mergeCell ref="BB99:BC99"/>
    <mergeCell ref="BD103:BE103"/>
    <mergeCell ref="BF103:BJ104"/>
    <mergeCell ref="BB104:BC104"/>
    <mergeCell ref="BD104:BE104"/>
    <mergeCell ref="B105:B106"/>
    <mergeCell ref="C105:D106"/>
    <mergeCell ref="I105:J106"/>
    <mergeCell ref="K105:N106"/>
    <mergeCell ref="O105:S106"/>
    <mergeCell ref="BB105:BC105"/>
    <mergeCell ref="BD101:BE101"/>
    <mergeCell ref="BF101:BJ102"/>
    <mergeCell ref="BB102:BC102"/>
    <mergeCell ref="BD102:BE102"/>
    <mergeCell ref="B103:B104"/>
    <mergeCell ref="C103:D104"/>
    <mergeCell ref="I103:J104"/>
    <mergeCell ref="K103:N104"/>
    <mergeCell ref="O103:S104"/>
    <mergeCell ref="BB103:BC103"/>
    <mergeCell ref="BD107:BE107"/>
    <mergeCell ref="BF107:BJ108"/>
    <mergeCell ref="BB108:BC108"/>
    <mergeCell ref="BD108:BE108"/>
    <mergeCell ref="B109:B110"/>
    <mergeCell ref="C109:D110"/>
    <mergeCell ref="I109:J110"/>
    <mergeCell ref="K109:N110"/>
    <mergeCell ref="O109:S110"/>
    <mergeCell ref="BB109:BC109"/>
    <mergeCell ref="BD105:BE105"/>
    <mergeCell ref="BF105:BJ106"/>
    <mergeCell ref="BB106:BC106"/>
    <mergeCell ref="BD106:BE106"/>
    <mergeCell ref="B107:B108"/>
    <mergeCell ref="C107:D108"/>
    <mergeCell ref="I107:J108"/>
    <mergeCell ref="K107:N108"/>
    <mergeCell ref="O107:S108"/>
    <mergeCell ref="BB107:BC107"/>
    <mergeCell ref="BD111:BE111"/>
    <mergeCell ref="BF111:BJ112"/>
    <mergeCell ref="BB112:BC112"/>
    <mergeCell ref="BD112:BE112"/>
    <mergeCell ref="B113:B114"/>
    <mergeCell ref="C113:D114"/>
    <mergeCell ref="I113:J114"/>
    <mergeCell ref="K113:N114"/>
    <mergeCell ref="O113:S114"/>
    <mergeCell ref="BB113:BC113"/>
    <mergeCell ref="BD109:BE109"/>
    <mergeCell ref="BF109:BJ110"/>
    <mergeCell ref="BB110:BC110"/>
    <mergeCell ref="BD110:BE110"/>
    <mergeCell ref="B111:B112"/>
    <mergeCell ref="C111:D112"/>
    <mergeCell ref="I111:J112"/>
    <mergeCell ref="K111:N112"/>
    <mergeCell ref="O111:S112"/>
    <mergeCell ref="BB111:BC111"/>
    <mergeCell ref="BD115:BE115"/>
    <mergeCell ref="BF115:BJ116"/>
    <mergeCell ref="BB116:BC116"/>
    <mergeCell ref="BD116:BE116"/>
    <mergeCell ref="B117:B118"/>
    <mergeCell ref="C117:D118"/>
    <mergeCell ref="I117:J118"/>
    <mergeCell ref="K117:N118"/>
    <mergeCell ref="O117:S118"/>
    <mergeCell ref="BB117:BC117"/>
    <mergeCell ref="BD113:BE113"/>
    <mergeCell ref="BF113:BJ114"/>
    <mergeCell ref="BB114:BC114"/>
    <mergeCell ref="BD114:BE114"/>
    <mergeCell ref="B115:B116"/>
    <mergeCell ref="C115:D116"/>
    <mergeCell ref="I115:J116"/>
    <mergeCell ref="K115:N116"/>
    <mergeCell ref="O115:S116"/>
    <mergeCell ref="BB115:BC115"/>
    <mergeCell ref="BD119:BE119"/>
    <mergeCell ref="BF119:BJ120"/>
    <mergeCell ref="BB120:BC120"/>
    <mergeCell ref="BD120:BE120"/>
    <mergeCell ref="B121:B122"/>
    <mergeCell ref="C121:D122"/>
    <mergeCell ref="I121:J122"/>
    <mergeCell ref="K121:N122"/>
    <mergeCell ref="O121:S122"/>
    <mergeCell ref="BB121:BC121"/>
    <mergeCell ref="BD117:BE117"/>
    <mergeCell ref="BF117:BJ118"/>
    <mergeCell ref="BB118:BC118"/>
    <mergeCell ref="BD118:BE118"/>
    <mergeCell ref="B119:B120"/>
    <mergeCell ref="C119:D120"/>
    <mergeCell ref="I119:J120"/>
    <mergeCell ref="K119:N120"/>
    <mergeCell ref="O119:S120"/>
    <mergeCell ref="BB119:BC119"/>
    <mergeCell ref="BD123:BE123"/>
    <mergeCell ref="BF123:BJ124"/>
    <mergeCell ref="BB124:BC124"/>
    <mergeCell ref="BD124:BE124"/>
    <mergeCell ref="B125:B126"/>
    <mergeCell ref="C125:D126"/>
    <mergeCell ref="I125:J126"/>
    <mergeCell ref="K125:N126"/>
    <mergeCell ref="O125:S126"/>
    <mergeCell ref="BB125:BC125"/>
    <mergeCell ref="BD121:BE121"/>
    <mergeCell ref="BF121:BJ122"/>
    <mergeCell ref="BB122:BC122"/>
    <mergeCell ref="BD122:BE122"/>
    <mergeCell ref="B123:B124"/>
    <mergeCell ref="C123:D124"/>
    <mergeCell ref="I123:J124"/>
    <mergeCell ref="K123:N124"/>
    <mergeCell ref="O123:S124"/>
    <mergeCell ref="BB123:BC123"/>
    <mergeCell ref="BD127:BE127"/>
    <mergeCell ref="BF127:BJ128"/>
    <mergeCell ref="BB128:BC128"/>
    <mergeCell ref="BD128:BE128"/>
    <mergeCell ref="B129:B130"/>
    <mergeCell ref="C129:D130"/>
    <mergeCell ref="I129:J130"/>
    <mergeCell ref="K129:N130"/>
    <mergeCell ref="O129:S130"/>
    <mergeCell ref="BB129:BC129"/>
    <mergeCell ref="BD125:BE125"/>
    <mergeCell ref="BF125:BJ126"/>
    <mergeCell ref="BB126:BC126"/>
    <mergeCell ref="BD126:BE126"/>
    <mergeCell ref="B127:B128"/>
    <mergeCell ref="C127:D128"/>
    <mergeCell ref="I127:J128"/>
    <mergeCell ref="K127:N128"/>
    <mergeCell ref="O127:S128"/>
    <mergeCell ref="BB127:BC127"/>
    <mergeCell ref="BD131:BE131"/>
    <mergeCell ref="BF131:BJ132"/>
    <mergeCell ref="BB132:BC132"/>
    <mergeCell ref="BD132:BE132"/>
    <mergeCell ref="B133:B134"/>
    <mergeCell ref="C133:D134"/>
    <mergeCell ref="I133:J134"/>
    <mergeCell ref="K133:N134"/>
    <mergeCell ref="O133:S134"/>
    <mergeCell ref="BB133:BC133"/>
    <mergeCell ref="BD129:BE129"/>
    <mergeCell ref="BF129:BJ130"/>
    <mergeCell ref="BB130:BC130"/>
    <mergeCell ref="BD130:BE130"/>
    <mergeCell ref="B131:B132"/>
    <mergeCell ref="C131:D132"/>
    <mergeCell ref="I131:J132"/>
    <mergeCell ref="K131:N132"/>
    <mergeCell ref="O131:S132"/>
    <mergeCell ref="BB131:BC131"/>
    <mergeCell ref="BD135:BE135"/>
    <mergeCell ref="BF135:BJ136"/>
    <mergeCell ref="BB136:BC136"/>
    <mergeCell ref="BD136:BE136"/>
    <mergeCell ref="B137:B138"/>
    <mergeCell ref="C137:D138"/>
    <mergeCell ref="I137:J138"/>
    <mergeCell ref="K137:N138"/>
    <mergeCell ref="O137:S138"/>
    <mergeCell ref="BB137:BC137"/>
    <mergeCell ref="BD133:BE133"/>
    <mergeCell ref="BF133:BJ134"/>
    <mergeCell ref="BB134:BC134"/>
    <mergeCell ref="BD134:BE134"/>
    <mergeCell ref="B135:B136"/>
    <mergeCell ref="C135:D136"/>
    <mergeCell ref="I135:J136"/>
    <mergeCell ref="K135:N136"/>
    <mergeCell ref="O135:S136"/>
    <mergeCell ref="BB135:BC135"/>
    <mergeCell ref="BD139:BE139"/>
    <mergeCell ref="BF139:BJ140"/>
    <mergeCell ref="BB140:BC140"/>
    <mergeCell ref="BD140:BE140"/>
    <mergeCell ref="B141:B142"/>
    <mergeCell ref="C141:D142"/>
    <mergeCell ref="I141:J142"/>
    <mergeCell ref="K141:N142"/>
    <mergeCell ref="O141:S142"/>
    <mergeCell ref="BB141:BC141"/>
    <mergeCell ref="BD137:BE137"/>
    <mergeCell ref="BF137:BJ138"/>
    <mergeCell ref="BB138:BC138"/>
    <mergeCell ref="BD138:BE138"/>
    <mergeCell ref="B139:B140"/>
    <mergeCell ref="C139:D140"/>
    <mergeCell ref="I139:J140"/>
    <mergeCell ref="K139:N140"/>
    <mergeCell ref="O139:S140"/>
    <mergeCell ref="BB139:BC139"/>
    <mergeCell ref="BD143:BE143"/>
    <mergeCell ref="BF143:BJ144"/>
    <mergeCell ref="BB144:BC144"/>
    <mergeCell ref="BD144:BE144"/>
    <mergeCell ref="B145:B146"/>
    <mergeCell ref="C145:D146"/>
    <mergeCell ref="I145:J146"/>
    <mergeCell ref="K145:N146"/>
    <mergeCell ref="O145:S146"/>
    <mergeCell ref="BB145:BC145"/>
    <mergeCell ref="BD141:BE141"/>
    <mergeCell ref="BF141:BJ142"/>
    <mergeCell ref="BB142:BC142"/>
    <mergeCell ref="BD142:BE142"/>
    <mergeCell ref="B143:B144"/>
    <mergeCell ref="C143:D144"/>
    <mergeCell ref="I143:J144"/>
    <mergeCell ref="K143:N144"/>
    <mergeCell ref="O143:S144"/>
    <mergeCell ref="BB143:BC143"/>
    <mergeCell ref="BD147:BE147"/>
    <mergeCell ref="BF147:BJ148"/>
    <mergeCell ref="BB148:BC148"/>
    <mergeCell ref="BD148:BE148"/>
    <mergeCell ref="B149:B150"/>
    <mergeCell ref="C149:D150"/>
    <mergeCell ref="I149:J150"/>
    <mergeCell ref="K149:N150"/>
    <mergeCell ref="O149:S150"/>
    <mergeCell ref="BB149:BC149"/>
    <mergeCell ref="BD145:BE145"/>
    <mergeCell ref="BF145:BJ146"/>
    <mergeCell ref="BB146:BC146"/>
    <mergeCell ref="BD146:BE146"/>
    <mergeCell ref="B147:B148"/>
    <mergeCell ref="C147:D148"/>
    <mergeCell ref="I147:J148"/>
    <mergeCell ref="K147:N148"/>
    <mergeCell ref="O147:S148"/>
    <mergeCell ref="BB147:BC147"/>
    <mergeCell ref="BD151:BE151"/>
    <mergeCell ref="BF151:BJ152"/>
    <mergeCell ref="BB152:BC152"/>
    <mergeCell ref="BD152:BE152"/>
    <mergeCell ref="B153:B154"/>
    <mergeCell ref="C153:D154"/>
    <mergeCell ref="I153:J154"/>
    <mergeCell ref="K153:N154"/>
    <mergeCell ref="O153:S154"/>
    <mergeCell ref="BB153:BC153"/>
    <mergeCell ref="BD149:BE149"/>
    <mergeCell ref="BF149:BJ150"/>
    <mergeCell ref="BB150:BC150"/>
    <mergeCell ref="BD150:BE150"/>
    <mergeCell ref="B151:B152"/>
    <mergeCell ref="C151:D152"/>
    <mergeCell ref="I151:J152"/>
    <mergeCell ref="K151:N152"/>
    <mergeCell ref="O151:S152"/>
    <mergeCell ref="BB151:BC151"/>
    <mergeCell ref="BD155:BE155"/>
    <mergeCell ref="BF155:BJ156"/>
    <mergeCell ref="BB156:BC156"/>
    <mergeCell ref="BD156:BE156"/>
    <mergeCell ref="B157:B158"/>
    <mergeCell ref="C157:D158"/>
    <mergeCell ref="I157:J158"/>
    <mergeCell ref="K157:N158"/>
    <mergeCell ref="O157:S158"/>
    <mergeCell ref="BB157:BC157"/>
    <mergeCell ref="BD153:BE153"/>
    <mergeCell ref="BF153:BJ154"/>
    <mergeCell ref="BB154:BC154"/>
    <mergeCell ref="BD154:BE154"/>
    <mergeCell ref="B155:B156"/>
    <mergeCell ref="C155:D156"/>
    <mergeCell ref="I155:J156"/>
    <mergeCell ref="K155:N156"/>
    <mergeCell ref="O155:S156"/>
    <mergeCell ref="BB155:BC155"/>
    <mergeCell ref="BD159:BE159"/>
    <mergeCell ref="BF159:BJ160"/>
    <mergeCell ref="BB160:BC160"/>
    <mergeCell ref="BD160:BE160"/>
    <mergeCell ref="B161:B162"/>
    <mergeCell ref="C161:D162"/>
    <mergeCell ref="I161:J162"/>
    <mergeCell ref="K161:N162"/>
    <mergeCell ref="O161:S162"/>
    <mergeCell ref="BB161:BC161"/>
    <mergeCell ref="BD157:BE157"/>
    <mergeCell ref="BF157:BJ158"/>
    <mergeCell ref="BB158:BC158"/>
    <mergeCell ref="BD158:BE158"/>
    <mergeCell ref="B159:B160"/>
    <mergeCell ref="C159:D160"/>
    <mergeCell ref="I159:J160"/>
    <mergeCell ref="K159:N160"/>
    <mergeCell ref="O159:S160"/>
    <mergeCell ref="BB159:BC159"/>
    <mergeCell ref="BD163:BE163"/>
    <mergeCell ref="BF163:BJ164"/>
    <mergeCell ref="BB164:BC164"/>
    <mergeCell ref="BD164:BE164"/>
    <mergeCell ref="B165:B166"/>
    <mergeCell ref="C165:D166"/>
    <mergeCell ref="I165:J166"/>
    <mergeCell ref="K165:N166"/>
    <mergeCell ref="O165:S166"/>
    <mergeCell ref="BB165:BC165"/>
    <mergeCell ref="BD161:BE161"/>
    <mergeCell ref="BF161:BJ162"/>
    <mergeCell ref="BB162:BC162"/>
    <mergeCell ref="BD162:BE162"/>
    <mergeCell ref="B163:B164"/>
    <mergeCell ref="C163:D164"/>
    <mergeCell ref="I163:J164"/>
    <mergeCell ref="K163:N164"/>
    <mergeCell ref="O163:S164"/>
    <mergeCell ref="BB163:BC163"/>
    <mergeCell ref="BD167:BE167"/>
    <mergeCell ref="BF167:BJ168"/>
    <mergeCell ref="BB168:BC168"/>
    <mergeCell ref="BD168:BE168"/>
    <mergeCell ref="B169:B170"/>
    <mergeCell ref="C169:D170"/>
    <mergeCell ref="I169:J170"/>
    <mergeCell ref="K169:N170"/>
    <mergeCell ref="O169:S170"/>
    <mergeCell ref="BB169:BC169"/>
    <mergeCell ref="BD165:BE165"/>
    <mergeCell ref="BF165:BJ166"/>
    <mergeCell ref="BB166:BC166"/>
    <mergeCell ref="BD166:BE166"/>
    <mergeCell ref="B167:B168"/>
    <mergeCell ref="C167:D168"/>
    <mergeCell ref="I167:J168"/>
    <mergeCell ref="K167:N168"/>
    <mergeCell ref="O167:S168"/>
    <mergeCell ref="BB167:BC167"/>
    <mergeCell ref="BD171:BE171"/>
    <mergeCell ref="BF171:BJ172"/>
    <mergeCell ref="BB172:BC172"/>
    <mergeCell ref="BD172:BE172"/>
    <mergeCell ref="B173:B174"/>
    <mergeCell ref="C173:D174"/>
    <mergeCell ref="I173:J174"/>
    <mergeCell ref="K173:N174"/>
    <mergeCell ref="O173:S174"/>
    <mergeCell ref="BB173:BC173"/>
    <mergeCell ref="BD169:BE169"/>
    <mergeCell ref="BF169:BJ170"/>
    <mergeCell ref="BB170:BC170"/>
    <mergeCell ref="BD170:BE170"/>
    <mergeCell ref="B171:B172"/>
    <mergeCell ref="C171:D172"/>
    <mergeCell ref="I171:J172"/>
    <mergeCell ref="K171:N172"/>
    <mergeCell ref="O171:S172"/>
    <mergeCell ref="BB171:BC171"/>
    <mergeCell ref="BD175:BE175"/>
    <mergeCell ref="BF175:BJ176"/>
    <mergeCell ref="BB176:BC176"/>
    <mergeCell ref="BD176:BE176"/>
    <mergeCell ref="B177:B178"/>
    <mergeCell ref="C177:D178"/>
    <mergeCell ref="I177:J178"/>
    <mergeCell ref="K177:N178"/>
    <mergeCell ref="O177:S178"/>
    <mergeCell ref="BB177:BC177"/>
    <mergeCell ref="BD173:BE173"/>
    <mergeCell ref="BF173:BJ174"/>
    <mergeCell ref="BB174:BC174"/>
    <mergeCell ref="BD174:BE174"/>
    <mergeCell ref="B175:B176"/>
    <mergeCell ref="C175:D176"/>
    <mergeCell ref="I175:J176"/>
    <mergeCell ref="K175:N176"/>
    <mergeCell ref="O175:S176"/>
    <mergeCell ref="BB175:BC175"/>
    <mergeCell ref="BD179:BE179"/>
    <mergeCell ref="BF179:BJ180"/>
    <mergeCell ref="BB180:BC180"/>
    <mergeCell ref="BD180:BE180"/>
    <mergeCell ref="B181:B182"/>
    <mergeCell ref="C181:D182"/>
    <mergeCell ref="I181:J182"/>
    <mergeCell ref="K181:N182"/>
    <mergeCell ref="O181:S182"/>
    <mergeCell ref="BB181:BC181"/>
    <mergeCell ref="BD177:BE177"/>
    <mergeCell ref="BF177:BJ178"/>
    <mergeCell ref="BB178:BC178"/>
    <mergeCell ref="BD178:BE178"/>
    <mergeCell ref="B179:B180"/>
    <mergeCell ref="C179:D180"/>
    <mergeCell ref="I179:J180"/>
    <mergeCell ref="K179:N180"/>
    <mergeCell ref="O179:S180"/>
    <mergeCell ref="BB179:BC179"/>
    <mergeCell ref="BD183:BE183"/>
    <mergeCell ref="BF183:BJ184"/>
    <mergeCell ref="BB184:BC184"/>
    <mergeCell ref="BD184:BE184"/>
    <mergeCell ref="B185:B186"/>
    <mergeCell ref="C185:D186"/>
    <mergeCell ref="I185:J186"/>
    <mergeCell ref="K185:N186"/>
    <mergeCell ref="O185:S186"/>
    <mergeCell ref="BB185:BC185"/>
    <mergeCell ref="BD181:BE181"/>
    <mergeCell ref="BF181:BJ182"/>
    <mergeCell ref="BB182:BC182"/>
    <mergeCell ref="BD182:BE182"/>
    <mergeCell ref="B183:B184"/>
    <mergeCell ref="C183:D184"/>
    <mergeCell ref="I183:J184"/>
    <mergeCell ref="K183:N184"/>
    <mergeCell ref="O183:S184"/>
    <mergeCell ref="BB183:BC183"/>
    <mergeCell ref="BD187:BE187"/>
    <mergeCell ref="BF187:BJ188"/>
    <mergeCell ref="BB188:BC188"/>
    <mergeCell ref="BD188:BE188"/>
    <mergeCell ref="B189:B190"/>
    <mergeCell ref="C189:D190"/>
    <mergeCell ref="I189:J190"/>
    <mergeCell ref="K189:N190"/>
    <mergeCell ref="O189:S190"/>
    <mergeCell ref="BB189:BC189"/>
    <mergeCell ref="BD185:BE185"/>
    <mergeCell ref="BF185:BJ186"/>
    <mergeCell ref="BB186:BC186"/>
    <mergeCell ref="BD186:BE186"/>
    <mergeCell ref="B187:B188"/>
    <mergeCell ref="C187:D188"/>
    <mergeCell ref="I187:J188"/>
    <mergeCell ref="K187:N188"/>
    <mergeCell ref="O187:S188"/>
    <mergeCell ref="BB187:BC187"/>
    <mergeCell ref="BD191:BE191"/>
    <mergeCell ref="BF191:BJ192"/>
    <mergeCell ref="BB192:BC192"/>
    <mergeCell ref="BD192:BE192"/>
    <mergeCell ref="B193:B194"/>
    <mergeCell ref="C193:D194"/>
    <mergeCell ref="I193:J194"/>
    <mergeCell ref="K193:N194"/>
    <mergeCell ref="O193:S194"/>
    <mergeCell ref="BB193:BC193"/>
    <mergeCell ref="BD189:BE189"/>
    <mergeCell ref="BF189:BJ190"/>
    <mergeCell ref="BB190:BC190"/>
    <mergeCell ref="BD190:BE190"/>
    <mergeCell ref="B191:B192"/>
    <mergeCell ref="C191:D192"/>
    <mergeCell ref="I191:J192"/>
    <mergeCell ref="K191:N192"/>
    <mergeCell ref="O191:S192"/>
    <mergeCell ref="BB191:BC191"/>
    <mergeCell ref="BD195:BE195"/>
    <mergeCell ref="BF195:BJ196"/>
    <mergeCell ref="BB196:BC196"/>
    <mergeCell ref="BD196:BE196"/>
    <mergeCell ref="B197:B198"/>
    <mergeCell ref="C197:D198"/>
    <mergeCell ref="I197:J198"/>
    <mergeCell ref="K197:N198"/>
    <mergeCell ref="O197:S198"/>
    <mergeCell ref="BB197:BC197"/>
    <mergeCell ref="BD193:BE193"/>
    <mergeCell ref="BF193:BJ194"/>
    <mergeCell ref="BB194:BC194"/>
    <mergeCell ref="BD194:BE194"/>
    <mergeCell ref="B195:B196"/>
    <mergeCell ref="C195:D196"/>
    <mergeCell ref="I195:J196"/>
    <mergeCell ref="K195:N196"/>
    <mergeCell ref="O195:S196"/>
    <mergeCell ref="BB195:BC195"/>
    <mergeCell ref="BD199:BE199"/>
    <mergeCell ref="BF199:BJ200"/>
    <mergeCell ref="BB200:BC200"/>
    <mergeCell ref="BD200:BE200"/>
    <mergeCell ref="B201:B202"/>
    <mergeCell ref="C201:D202"/>
    <mergeCell ref="I201:J202"/>
    <mergeCell ref="K201:N202"/>
    <mergeCell ref="O201:S202"/>
    <mergeCell ref="BB201:BC201"/>
    <mergeCell ref="BD197:BE197"/>
    <mergeCell ref="BF197:BJ198"/>
    <mergeCell ref="BB198:BC198"/>
    <mergeCell ref="BD198:BE198"/>
    <mergeCell ref="B199:B200"/>
    <mergeCell ref="C199:D200"/>
    <mergeCell ref="I199:J200"/>
    <mergeCell ref="K199:N200"/>
    <mergeCell ref="O199:S200"/>
    <mergeCell ref="BB199:BC199"/>
    <mergeCell ref="BD203:BE203"/>
    <mergeCell ref="BF203:BJ204"/>
    <mergeCell ref="BB204:BC204"/>
    <mergeCell ref="BD204:BE204"/>
    <mergeCell ref="B205:B206"/>
    <mergeCell ref="C205:D206"/>
    <mergeCell ref="I205:J206"/>
    <mergeCell ref="K205:N206"/>
    <mergeCell ref="O205:S206"/>
    <mergeCell ref="BB205:BC205"/>
    <mergeCell ref="BD201:BE201"/>
    <mergeCell ref="BF201:BJ202"/>
    <mergeCell ref="BB202:BC202"/>
    <mergeCell ref="BD202:BE202"/>
    <mergeCell ref="B203:B204"/>
    <mergeCell ref="C203:D204"/>
    <mergeCell ref="I203:J204"/>
    <mergeCell ref="K203:N204"/>
    <mergeCell ref="O203:S204"/>
    <mergeCell ref="BB203:BC203"/>
    <mergeCell ref="BD207:BE207"/>
    <mergeCell ref="BF207:BJ208"/>
    <mergeCell ref="BB208:BC208"/>
    <mergeCell ref="BD208:BE208"/>
    <mergeCell ref="B209:B210"/>
    <mergeCell ref="C209:D210"/>
    <mergeCell ref="I209:J210"/>
    <mergeCell ref="K209:N210"/>
    <mergeCell ref="O209:S210"/>
    <mergeCell ref="BB209:BC209"/>
    <mergeCell ref="BD205:BE205"/>
    <mergeCell ref="BF205:BJ206"/>
    <mergeCell ref="BB206:BC206"/>
    <mergeCell ref="BD206:BE206"/>
    <mergeCell ref="B207:B208"/>
    <mergeCell ref="C207:D208"/>
    <mergeCell ref="I207:J208"/>
    <mergeCell ref="K207:N208"/>
    <mergeCell ref="O207:S208"/>
    <mergeCell ref="BB207:BC207"/>
    <mergeCell ref="BD211:BE211"/>
    <mergeCell ref="BF211:BJ212"/>
    <mergeCell ref="BB212:BC212"/>
    <mergeCell ref="BD212:BE212"/>
    <mergeCell ref="B213:B214"/>
    <mergeCell ref="C213:D214"/>
    <mergeCell ref="I213:J214"/>
    <mergeCell ref="K213:N214"/>
    <mergeCell ref="O213:S214"/>
    <mergeCell ref="BB213:BC213"/>
    <mergeCell ref="BD209:BE209"/>
    <mergeCell ref="BF209:BJ210"/>
    <mergeCell ref="BB210:BC210"/>
    <mergeCell ref="BD210:BE210"/>
    <mergeCell ref="B211:B212"/>
    <mergeCell ref="C211:D212"/>
    <mergeCell ref="I211:J212"/>
    <mergeCell ref="K211:N212"/>
    <mergeCell ref="O211:S212"/>
    <mergeCell ref="BB211:BC211"/>
    <mergeCell ref="BD215:BE215"/>
    <mergeCell ref="BF215:BJ216"/>
    <mergeCell ref="BB216:BC216"/>
    <mergeCell ref="BD216:BE216"/>
    <mergeCell ref="BF219:BI219"/>
    <mergeCell ref="K220:L221"/>
    <mergeCell ref="M220:P220"/>
    <mergeCell ref="R220:U220"/>
    <mergeCell ref="AA220:AB221"/>
    <mergeCell ref="AC220:AF220"/>
    <mergeCell ref="BD213:BE213"/>
    <mergeCell ref="BF213:BJ214"/>
    <mergeCell ref="BB214:BC214"/>
    <mergeCell ref="BD214:BE214"/>
    <mergeCell ref="B215:B216"/>
    <mergeCell ref="C215:D216"/>
    <mergeCell ref="I215:J216"/>
    <mergeCell ref="K215:N216"/>
    <mergeCell ref="O215:S216"/>
    <mergeCell ref="BB215:BC215"/>
    <mergeCell ref="BF221:BI221"/>
    <mergeCell ref="K222:L222"/>
    <mergeCell ref="M222:N222"/>
    <mergeCell ref="O222:P222"/>
    <mergeCell ref="R222:S222"/>
    <mergeCell ref="T222:U222"/>
    <mergeCell ref="W222:X222"/>
    <mergeCell ref="AA222:AB222"/>
    <mergeCell ref="AC222:AD222"/>
    <mergeCell ref="AH220:AK220"/>
    <mergeCell ref="BF220:BI220"/>
    <mergeCell ref="M221:N221"/>
    <mergeCell ref="O221:P221"/>
    <mergeCell ref="R221:S221"/>
    <mergeCell ref="T221:U221"/>
    <mergeCell ref="AC221:AD221"/>
    <mergeCell ref="AE221:AF221"/>
    <mergeCell ref="AH221:AI221"/>
    <mergeCell ref="AJ221:AK221"/>
    <mergeCell ref="BA222:BD222"/>
    <mergeCell ref="K223:L223"/>
    <mergeCell ref="M223:N223"/>
    <mergeCell ref="O223:P223"/>
    <mergeCell ref="R223:S223"/>
    <mergeCell ref="T223:U223"/>
    <mergeCell ref="W223:X223"/>
    <mergeCell ref="AA223:AB223"/>
    <mergeCell ref="AC223:AD223"/>
    <mergeCell ref="AE223:AF223"/>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K225:L225"/>
    <mergeCell ref="M225:N225"/>
    <mergeCell ref="O225:P225"/>
    <mergeCell ref="R225:S225"/>
    <mergeCell ref="T225:U225"/>
    <mergeCell ref="AH223:AI223"/>
    <mergeCell ref="AJ223:AK223"/>
    <mergeCell ref="AM223:AN223"/>
    <mergeCell ref="K224:L224"/>
    <mergeCell ref="M224:N224"/>
    <mergeCell ref="O224:P224"/>
    <mergeCell ref="R224:S224"/>
    <mergeCell ref="T224:U224"/>
    <mergeCell ref="W224:X224"/>
    <mergeCell ref="AA224:AB224"/>
    <mergeCell ref="R228:S228"/>
    <mergeCell ref="AH228:AI228"/>
    <mergeCell ref="AQ228:AR228"/>
    <mergeCell ref="AS228:AV228"/>
    <mergeCell ref="AQ229:AR229"/>
    <mergeCell ref="AS229:AV229"/>
    <mergeCell ref="AH226:AI226"/>
    <mergeCell ref="AJ226:AK226"/>
    <mergeCell ref="AM226:AN226"/>
    <mergeCell ref="AQ226:AR226"/>
    <mergeCell ref="AS226:AV226"/>
    <mergeCell ref="AQ227:AR227"/>
    <mergeCell ref="AS227:AV227"/>
    <mergeCell ref="AM225:AN225"/>
    <mergeCell ref="K226:L226"/>
    <mergeCell ref="M226:N226"/>
    <mergeCell ref="O226:P226"/>
    <mergeCell ref="R226:S226"/>
    <mergeCell ref="T226:U226"/>
    <mergeCell ref="W226:X226"/>
    <mergeCell ref="AA226:AB226"/>
    <mergeCell ref="AC226:AD226"/>
    <mergeCell ref="AE226:AF226"/>
    <mergeCell ref="W225:X225"/>
    <mergeCell ref="AA225:AB225"/>
    <mergeCell ref="AC225:AD225"/>
    <mergeCell ref="AE225:AF225"/>
    <mergeCell ref="AH225:AI225"/>
    <mergeCell ref="AJ225:AK225"/>
    <mergeCell ref="U234:X234"/>
    <mergeCell ref="AK234:AN234"/>
    <mergeCell ref="U235:X235"/>
    <mergeCell ref="AK235:AN235"/>
    <mergeCell ref="K236:N236"/>
    <mergeCell ref="P236:S236"/>
    <mergeCell ref="U236:X236"/>
    <mergeCell ref="AA236:AD236"/>
    <mergeCell ref="AF236:AI236"/>
    <mergeCell ref="AK236:AN236"/>
    <mergeCell ref="AQ230:AR230"/>
    <mergeCell ref="AS230:AV230"/>
    <mergeCell ref="K231:N231"/>
    <mergeCell ref="P231:S231"/>
    <mergeCell ref="U231:X231"/>
    <mergeCell ref="AA231:AD231"/>
    <mergeCell ref="AF231:AI231"/>
    <mergeCell ref="AK231:AN231"/>
  </mergeCells>
  <phoneticPr fontId="3"/>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allowBlank="1" showInputMessage="1" showErrorMessage="1" error="入力可能範囲　32～40" sqref="BE10"/>
    <dataValidation type="list" allowBlank="1" showInputMessage="1" showErrorMessage="1" sqref="R228:S228">
      <formula1>"週,暦月"</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7:D216">
      <formula1>職種</formula1>
    </dataValidation>
    <dataValidation type="list" errorStyle="warning" allowBlank="1" showInputMessage="1" error="リストにない場合のみ、入力してください。" sqref="K17:N216">
      <formula1>INDIRECT(C17)</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allowBlank="1" showInputMessage="1" sqref="I17:J216">
      <formula1>"A, B, C, D"</formula1>
    </dataValidation>
  </dataValidations>
  <printOptions horizontalCentered="1"/>
  <pageMargins left="0.25" right="0.25" top="0.75" bottom="0.75" header="0.3" footer="0.3"/>
  <pageSetup paperSize="9" scale="40" fitToHeight="0" orientation="landscape" r:id="rId1"/>
  <headerFooter>
    <oddFooter>&amp;R&amp;16&amp;P/&amp;N</oddFooter>
  </headerFooter>
  <rowBreaks count="3" manualBreakCount="3">
    <brk id="114" max="61" man="1"/>
    <brk id="163" max="61" man="1"/>
    <brk id="204" max="61" man="1"/>
  </rowBreaks>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'\\10.219.35.12\介護保険課\03_施設指定係\09_特定施設\01_特定施設整備事業者募集\R5特定募集（すべて転換）\02協議書\[勤務形態一覧表(最新).xlsx]プルダウン・リスト'!#REF!</xm:f>
          </x14:formula1>
          <xm:sqref>AT1:BI1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Z57"/>
  <sheetViews>
    <sheetView zoomScale="75" zoomScaleNormal="75" workbookViewId="0">
      <selection activeCell="J11" sqref="J11"/>
    </sheetView>
  </sheetViews>
  <sheetFormatPr defaultRowHeight="25.5"/>
  <cols>
    <col min="1" max="1" width="1.625" style="450" customWidth="1"/>
    <col min="2" max="2" width="5.625" style="449" customWidth="1"/>
    <col min="3" max="3" width="10.625" style="449" customWidth="1"/>
    <col min="4" max="4" width="10.625" style="449" hidden="1" customWidth="1"/>
    <col min="5" max="5" width="3.375" style="449" bestFit="1" customWidth="1"/>
    <col min="6" max="6" width="15.625" style="450" customWidth="1"/>
    <col min="7" max="7" width="3.375" style="450" bestFit="1" customWidth="1"/>
    <col min="8" max="8" width="15.625" style="450" customWidth="1"/>
    <col min="9" max="9" width="3.375" style="450" bestFit="1" customWidth="1"/>
    <col min="10" max="10" width="15.625" style="449" customWidth="1"/>
    <col min="11" max="11" width="3.375" style="450" bestFit="1" customWidth="1"/>
    <col min="12" max="12" width="15.625" style="450" customWidth="1"/>
    <col min="13" max="13" width="3.375" style="450" customWidth="1"/>
    <col min="14" max="14" width="50.625" style="450" customWidth="1"/>
    <col min="15" max="16384" width="9" style="450"/>
  </cols>
  <sheetData>
    <row r="1" spans="2:14">
      <c r="B1" s="448" t="s">
        <v>704</v>
      </c>
    </row>
    <row r="2" spans="2:14">
      <c r="B2" s="451" t="s">
        <v>705</v>
      </c>
      <c r="F2" s="452"/>
      <c r="G2" s="453"/>
      <c r="H2" s="453"/>
      <c r="I2" s="453"/>
      <c r="J2" s="454"/>
      <c r="K2" s="453"/>
      <c r="L2" s="453"/>
    </row>
    <row r="3" spans="2:14">
      <c r="B3" s="452" t="s">
        <v>706</v>
      </c>
      <c r="F3" s="454" t="s">
        <v>707</v>
      </c>
      <c r="G3" s="453"/>
      <c r="H3" s="453"/>
      <c r="I3" s="453"/>
      <c r="J3" s="454"/>
      <c r="K3" s="453"/>
      <c r="L3" s="453"/>
    </row>
    <row r="4" spans="2:14">
      <c r="B4" s="451"/>
      <c r="F4" s="1093" t="s">
        <v>708</v>
      </c>
      <c r="G4" s="1093"/>
      <c r="H4" s="1093"/>
      <c r="I4" s="1093"/>
      <c r="J4" s="1093"/>
      <c r="K4" s="1093"/>
      <c r="L4" s="1093"/>
      <c r="N4" s="1093" t="s">
        <v>709</v>
      </c>
    </row>
    <row r="5" spans="2:14">
      <c r="B5" s="449" t="s">
        <v>649</v>
      </c>
      <c r="C5" s="449" t="s">
        <v>686</v>
      </c>
      <c r="F5" s="449" t="s">
        <v>710</v>
      </c>
      <c r="G5" s="449"/>
      <c r="H5" s="449" t="s">
        <v>711</v>
      </c>
      <c r="J5" s="449" t="s">
        <v>712</v>
      </c>
      <c r="L5" s="449" t="s">
        <v>708</v>
      </c>
      <c r="N5" s="1093"/>
    </row>
    <row r="6" spans="2:14">
      <c r="B6" s="455">
        <v>1</v>
      </c>
      <c r="C6" s="456" t="s">
        <v>713</v>
      </c>
      <c r="D6" s="457" t="str">
        <f>C6</f>
        <v>早</v>
      </c>
      <c r="E6" s="455" t="s">
        <v>461</v>
      </c>
      <c r="F6" s="458"/>
      <c r="G6" s="455" t="s">
        <v>714</v>
      </c>
      <c r="H6" s="458"/>
      <c r="I6" s="459" t="s">
        <v>550</v>
      </c>
      <c r="J6" s="458">
        <v>0</v>
      </c>
      <c r="K6" s="460" t="s">
        <v>460</v>
      </c>
      <c r="L6" s="461" t="str">
        <f>IF(OR(F6="",H6=""),"",(H6+IF(F6&gt;H6,1,0)-F6-J6)*24)</f>
        <v/>
      </c>
      <c r="N6" s="462" t="s">
        <v>715</v>
      </c>
    </row>
    <row r="7" spans="2:14">
      <c r="B7" s="455">
        <v>2</v>
      </c>
      <c r="C7" s="456" t="s">
        <v>645</v>
      </c>
      <c r="D7" s="457" t="str">
        <f t="shared" ref="D7:D38" si="0">C7</f>
        <v>日</v>
      </c>
      <c r="E7" s="455" t="s">
        <v>461</v>
      </c>
      <c r="F7" s="458"/>
      <c r="G7" s="455" t="s">
        <v>714</v>
      </c>
      <c r="H7" s="458"/>
      <c r="I7" s="459" t="s">
        <v>550</v>
      </c>
      <c r="J7" s="458">
        <v>0</v>
      </c>
      <c r="K7" s="460" t="s">
        <v>460</v>
      </c>
      <c r="L7" s="461" t="str">
        <f>IF(OR(F7="",H7=""),"",(H7+IF(F7&gt;H7,1,0)-F7-J7)*24)</f>
        <v/>
      </c>
      <c r="N7" s="462" t="s">
        <v>716</v>
      </c>
    </row>
    <row r="8" spans="2:14">
      <c r="B8" s="455">
        <v>3</v>
      </c>
      <c r="C8" s="456" t="s">
        <v>717</v>
      </c>
      <c r="D8" s="457" t="str">
        <f t="shared" si="0"/>
        <v>遅</v>
      </c>
      <c r="E8" s="455" t="s">
        <v>461</v>
      </c>
      <c r="F8" s="458"/>
      <c r="G8" s="455" t="s">
        <v>714</v>
      </c>
      <c r="H8" s="458"/>
      <c r="I8" s="459" t="s">
        <v>550</v>
      </c>
      <c r="J8" s="458">
        <v>0</v>
      </c>
      <c r="K8" s="460" t="s">
        <v>460</v>
      </c>
      <c r="L8" s="461" t="str">
        <f>IF(OR(F8="",H8=""),"",(H8+IF(F8&gt;H8,1,0)-F8-J8)*24)</f>
        <v/>
      </c>
      <c r="N8" s="462" t="s">
        <v>718</v>
      </c>
    </row>
    <row r="9" spans="2:14">
      <c r="B9" s="455">
        <v>4</v>
      </c>
      <c r="C9" s="456" t="s">
        <v>719</v>
      </c>
      <c r="D9" s="457" t="str">
        <f t="shared" si="0"/>
        <v>日2</v>
      </c>
      <c r="E9" s="455" t="s">
        <v>461</v>
      </c>
      <c r="F9" s="458"/>
      <c r="G9" s="455" t="s">
        <v>714</v>
      </c>
      <c r="H9" s="458"/>
      <c r="I9" s="459" t="s">
        <v>550</v>
      </c>
      <c r="J9" s="458">
        <v>0</v>
      </c>
      <c r="K9" s="460" t="s">
        <v>460</v>
      </c>
      <c r="L9" s="461" t="str">
        <f>IF(OR(F9="",H9=""),"",(H9+IF(F9&gt;H9,1,0)-F9-J9)*24)</f>
        <v/>
      </c>
      <c r="N9" s="462" t="s">
        <v>716</v>
      </c>
    </row>
    <row r="10" spans="2:14">
      <c r="B10" s="455">
        <v>5</v>
      </c>
      <c r="C10" s="456" t="s">
        <v>720</v>
      </c>
      <c r="D10" s="457" t="str">
        <f t="shared" si="0"/>
        <v>日3</v>
      </c>
      <c r="E10" s="455" t="s">
        <v>461</v>
      </c>
      <c r="F10" s="458"/>
      <c r="G10" s="455" t="s">
        <v>714</v>
      </c>
      <c r="H10" s="458"/>
      <c r="I10" s="459" t="s">
        <v>550</v>
      </c>
      <c r="J10" s="458">
        <v>0</v>
      </c>
      <c r="K10" s="460" t="s">
        <v>460</v>
      </c>
      <c r="L10" s="461" t="str">
        <f t="shared" ref="L10:L22" si="1">IF(OR(F10="",H10=""),"",(H10+IF(F10&gt;H10,1,0)-F10-J10)*24)</f>
        <v/>
      </c>
      <c r="N10" s="462" t="s">
        <v>716</v>
      </c>
    </row>
    <row r="11" spans="2:14">
      <c r="B11" s="455">
        <v>6</v>
      </c>
      <c r="C11" s="456" t="s">
        <v>721</v>
      </c>
      <c r="D11" s="457" t="str">
        <f t="shared" si="0"/>
        <v>日4</v>
      </c>
      <c r="E11" s="455" t="s">
        <v>461</v>
      </c>
      <c r="F11" s="458"/>
      <c r="G11" s="455" t="s">
        <v>714</v>
      </c>
      <c r="H11" s="458"/>
      <c r="I11" s="459" t="s">
        <v>550</v>
      </c>
      <c r="J11" s="458">
        <v>0</v>
      </c>
      <c r="K11" s="460" t="s">
        <v>460</v>
      </c>
      <c r="L11" s="461" t="str">
        <f>IF(OR(F11="",H11=""),"",(H11+IF(F11&gt;H11,1,0)-F11-J11)*24)</f>
        <v/>
      </c>
      <c r="N11" s="462" t="s">
        <v>716</v>
      </c>
    </row>
    <row r="12" spans="2:14">
      <c r="B12" s="455">
        <v>7</v>
      </c>
      <c r="C12" s="456" t="s">
        <v>722</v>
      </c>
      <c r="D12" s="457" t="str">
        <f t="shared" si="0"/>
        <v>日5</v>
      </c>
      <c r="E12" s="455" t="s">
        <v>461</v>
      </c>
      <c r="F12" s="458"/>
      <c r="G12" s="455" t="s">
        <v>714</v>
      </c>
      <c r="H12" s="458"/>
      <c r="I12" s="459" t="s">
        <v>550</v>
      </c>
      <c r="J12" s="458">
        <v>0</v>
      </c>
      <c r="K12" s="460" t="s">
        <v>460</v>
      </c>
      <c r="L12" s="461" t="str">
        <f t="shared" si="1"/>
        <v/>
      </c>
      <c r="N12" s="462" t="s">
        <v>716</v>
      </c>
    </row>
    <row r="13" spans="2:14">
      <c r="B13" s="455">
        <v>8</v>
      </c>
      <c r="C13" s="456" t="s">
        <v>723</v>
      </c>
      <c r="D13" s="457" t="str">
        <f t="shared" si="0"/>
        <v>夜</v>
      </c>
      <c r="E13" s="455" t="s">
        <v>461</v>
      </c>
      <c r="F13" s="458"/>
      <c r="G13" s="455" t="s">
        <v>714</v>
      </c>
      <c r="H13" s="458"/>
      <c r="I13" s="459" t="s">
        <v>550</v>
      </c>
      <c r="J13" s="458">
        <v>0</v>
      </c>
      <c r="K13" s="460" t="s">
        <v>460</v>
      </c>
      <c r="L13" s="461" t="str">
        <f t="shared" si="1"/>
        <v/>
      </c>
      <c r="N13" s="462"/>
    </row>
    <row r="14" spans="2:14">
      <c r="B14" s="455">
        <v>9</v>
      </c>
      <c r="C14" s="456" t="s">
        <v>724</v>
      </c>
      <c r="D14" s="457" t="str">
        <f t="shared" si="0"/>
        <v>明</v>
      </c>
      <c r="E14" s="455" t="s">
        <v>461</v>
      </c>
      <c r="F14" s="458"/>
      <c r="G14" s="455" t="s">
        <v>714</v>
      </c>
      <c r="H14" s="458"/>
      <c r="I14" s="459" t="s">
        <v>550</v>
      </c>
      <c r="J14" s="458">
        <v>0</v>
      </c>
      <c r="K14" s="460" t="s">
        <v>460</v>
      </c>
      <c r="L14" s="461" t="str">
        <f t="shared" si="1"/>
        <v/>
      </c>
      <c r="N14" s="462"/>
    </row>
    <row r="15" spans="2:14">
      <c r="B15" s="455">
        <v>10</v>
      </c>
      <c r="C15" s="456" t="s">
        <v>725</v>
      </c>
      <c r="D15" s="457" t="str">
        <f t="shared" si="0"/>
        <v>a</v>
      </c>
      <c r="E15" s="455" t="s">
        <v>461</v>
      </c>
      <c r="F15" s="458"/>
      <c r="G15" s="455" t="s">
        <v>714</v>
      </c>
      <c r="H15" s="458"/>
      <c r="I15" s="459" t="s">
        <v>550</v>
      </c>
      <c r="J15" s="458">
        <v>0</v>
      </c>
      <c r="K15" s="460" t="s">
        <v>460</v>
      </c>
      <c r="L15" s="461" t="str">
        <f t="shared" si="1"/>
        <v/>
      </c>
      <c r="N15" s="462"/>
    </row>
    <row r="16" spans="2:14">
      <c r="B16" s="455">
        <v>11</v>
      </c>
      <c r="C16" s="456" t="s">
        <v>726</v>
      </c>
      <c r="D16" s="457" t="str">
        <f t="shared" si="0"/>
        <v>b</v>
      </c>
      <c r="E16" s="455" t="s">
        <v>461</v>
      </c>
      <c r="F16" s="458"/>
      <c r="G16" s="455" t="s">
        <v>714</v>
      </c>
      <c r="H16" s="458"/>
      <c r="I16" s="459" t="s">
        <v>550</v>
      </c>
      <c r="J16" s="458">
        <v>0</v>
      </c>
      <c r="K16" s="460" t="s">
        <v>460</v>
      </c>
      <c r="L16" s="461" t="str">
        <f t="shared" si="1"/>
        <v/>
      </c>
      <c r="N16" s="462"/>
    </row>
    <row r="17" spans="2:14">
      <c r="B17" s="455">
        <v>12</v>
      </c>
      <c r="C17" s="456" t="s">
        <v>727</v>
      </c>
      <c r="D17" s="457" t="str">
        <f t="shared" si="0"/>
        <v>c</v>
      </c>
      <c r="E17" s="455" t="s">
        <v>461</v>
      </c>
      <c r="F17" s="458"/>
      <c r="G17" s="455" t="s">
        <v>714</v>
      </c>
      <c r="H17" s="458"/>
      <c r="I17" s="459" t="s">
        <v>550</v>
      </c>
      <c r="J17" s="458">
        <v>0</v>
      </c>
      <c r="K17" s="460" t="s">
        <v>460</v>
      </c>
      <c r="L17" s="461" t="str">
        <f t="shared" si="1"/>
        <v/>
      </c>
      <c r="N17" s="462"/>
    </row>
    <row r="18" spans="2:14">
      <c r="B18" s="455">
        <v>13</v>
      </c>
      <c r="C18" s="456" t="s">
        <v>728</v>
      </c>
      <c r="D18" s="457" t="str">
        <f t="shared" si="0"/>
        <v>d</v>
      </c>
      <c r="E18" s="455" t="s">
        <v>461</v>
      </c>
      <c r="F18" s="458"/>
      <c r="G18" s="455" t="s">
        <v>714</v>
      </c>
      <c r="H18" s="458"/>
      <c r="I18" s="459" t="s">
        <v>550</v>
      </c>
      <c r="J18" s="458">
        <v>0</v>
      </c>
      <c r="K18" s="460" t="s">
        <v>460</v>
      </c>
      <c r="L18" s="461" t="str">
        <f t="shared" si="1"/>
        <v/>
      </c>
      <c r="N18" s="462"/>
    </row>
    <row r="19" spans="2:14">
      <c r="B19" s="455">
        <v>14</v>
      </c>
      <c r="C19" s="456" t="s">
        <v>729</v>
      </c>
      <c r="D19" s="457" t="str">
        <f t="shared" si="0"/>
        <v>e</v>
      </c>
      <c r="E19" s="455" t="s">
        <v>461</v>
      </c>
      <c r="F19" s="458"/>
      <c r="G19" s="455" t="s">
        <v>714</v>
      </c>
      <c r="H19" s="458"/>
      <c r="I19" s="459" t="s">
        <v>550</v>
      </c>
      <c r="J19" s="458">
        <v>0</v>
      </c>
      <c r="K19" s="460" t="s">
        <v>460</v>
      </c>
      <c r="L19" s="461" t="str">
        <f t="shared" si="1"/>
        <v/>
      </c>
      <c r="N19" s="462"/>
    </row>
    <row r="20" spans="2:14">
      <c r="B20" s="455">
        <v>15</v>
      </c>
      <c r="C20" s="456" t="s">
        <v>730</v>
      </c>
      <c r="D20" s="457" t="str">
        <f t="shared" si="0"/>
        <v>f</v>
      </c>
      <c r="E20" s="455" t="s">
        <v>461</v>
      </c>
      <c r="F20" s="458"/>
      <c r="G20" s="455" t="s">
        <v>714</v>
      </c>
      <c r="H20" s="458"/>
      <c r="I20" s="459" t="s">
        <v>550</v>
      </c>
      <c r="J20" s="458">
        <v>0</v>
      </c>
      <c r="K20" s="460" t="s">
        <v>460</v>
      </c>
      <c r="L20" s="461" t="str">
        <f t="shared" si="1"/>
        <v/>
      </c>
      <c r="N20" s="462"/>
    </row>
    <row r="21" spans="2:14">
      <c r="B21" s="455">
        <v>16</v>
      </c>
      <c r="C21" s="456" t="s">
        <v>731</v>
      </c>
      <c r="D21" s="457" t="str">
        <f t="shared" si="0"/>
        <v>g</v>
      </c>
      <c r="E21" s="455" t="s">
        <v>461</v>
      </c>
      <c r="F21" s="458"/>
      <c r="G21" s="455" t="s">
        <v>714</v>
      </c>
      <c r="H21" s="458"/>
      <c r="I21" s="459" t="s">
        <v>550</v>
      </c>
      <c r="J21" s="458">
        <v>0</v>
      </c>
      <c r="K21" s="460" t="s">
        <v>460</v>
      </c>
      <c r="L21" s="461" t="str">
        <f t="shared" si="1"/>
        <v/>
      </c>
      <c r="N21" s="462"/>
    </row>
    <row r="22" spans="2:14">
      <c r="B22" s="455">
        <v>17</v>
      </c>
      <c r="C22" s="456" t="s">
        <v>732</v>
      </c>
      <c r="D22" s="457" t="str">
        <f t="shared" si="0"/>
        <v>h</v>
      </c>
      <c r="E22" s="455" t="s">
        <v>461</v>
      </c>
      <c r="F22" s="458"/>
      <c r="G22" s="455" t="s">
        <v>714</v>
      </c>
      <c r="H22" s="458"/>
      <c r="I22" s="459" t="s">
        <v>550</v>
      </c>
      <c r="J22" s="458">
        <v>0</v>
      </c>
      <c r="K22" s="460" t="s">
        <v>460</v>
      </c>
      <c r="L22" s="461" t="str">
        <f t="shared" si="1"/>
        <v/>
      </c>
      <c r="N22" s="462"/>
    </row>
    <row r="23" spans="2:14">
      <c r="B23" s="455">
        <v>18</v>
      </c>
      <c r="C23" s="456" t="s">
        <v>733</v>
      </c>
      <c r="D23" s="457" t="str">
        <f t="shared" si="0"/>
        <v>ア</v>
      </c>
      <c r="E23" s="455" t="s">
        <v>461</v>
      </c>
      <c r="F23" s="463"/>
      <c r="G23" s="455" t="s">
        <v>714</v>
      </c>
      <c r="H23" s="463"/>
      <c r="I23" s="459" t="s">
        <v>550</v>
      </c>
      <c r="J23" s="463"/>
      <c r="K23" s="460" t="s">
        <v>460</v>
      </c>
      <c r="L23" s="456">
        <v>1</v>
      </c>
      <c r="N23" s="462"/>
    </row>
    <row r="24" spans="2:14">
      <c r="B24" s="455">
        <v>19</v>
      </c>
      <c r="C24" s="456" t="s">
        <v>734</v>
      </c>
      <c r="D24" s="457" t="str">
        <f t="shared" si="0"/>
        <v>イ</v>
      </c>
      <c r="E24" s="455" t="s">
        <v>461</v>
      </c>
      <c r="F24" s="463"/>
      <c r="G24" s="455" t="s">
        <v>714</v>
      </c>
      <c r="H24" s="463"/>
      <c r="I24" s="459" t="s">
        <v>550</v>
      </c>
      <c r="J24" s="463"/>
      <c r="K24" s="460" t="s">
        <v>460</v>
      </c>
      <c r="L24" s="456">
        <v>1.5</v>
      </c>
      <c r="N24" s="462"/>
    </row>
    <row r="25" spans="2:14">
      <c r="B25" s="455">
        <v>20</v>
      </c>
      <c r="C25" s="456" t="s">
        <v>735</v>
      </c>
      <c r="D25" s="457" t="str">
        <f t="shared" si="0"/>
        <v>ウ</v>
      </c>
      <c r="E25" s="455" t="s">
        <v>461</v>
      </c>
      <c r="F25" s="463"/>
      <c r="G25" s="455" t="s">
        <v>714</v>
      </c>
      <c r="H25" s="463"/>
      <c r="I25" s="459" t="s">
        <v>550</v>
      </c>
      <c r="J25" s="463"/>
      <c r="K25" s="460" t="s">
        <v>460</v>
      </c>
      <c r="L25" s="456">
        <v>2</v>
      </c>
      <c r="N25" s="462"/>
    </row>
    <row r="26" spans="2:14">
      <c r="B26" s="455">
        <v>21</v>
      </c>
      <c r="C26" s="456" t="s">
        <v>736</v>
      </c>
      <c r="D26" s="457" t="str">
        <f t="shared" si="0"/>
        <v>エ</v>
      </c>
      <c r="E26" s="455" t="s">
        <v>461</v>
      </c>
      <c r="F26" s="463"/>
      <c r="G26" s="455" t="s">
        <v>714</v>
      </c>
      <c r="H26" s="463"/>
      <c r="I26" s="459" t="s">
        <v>550</v>
      </c>
      <c r="J26" s="463"/>
      <c r="K26" s="460" t="s">
        <v>460</v>
      </c>
      <c r="L26" s="456">
        <v>2.5</v>
      </c>
      <c r="N26" s="462"/>
    </row>
    <row r="27" spans="2:14">
      <c r="B27" s="455">
        <v>22</v>
      </c>
      <c r="C27" s="456" t="s">
        <v>737</v>
      </c>
      <c r="D27" s="457" t="str">
        <f t="shared" si="0"/>
        <v>オ</v>
      </c>
      <c r="E27" s="455" t="s">
        <v>461</v>
      </c>
      <c r="F27" s="463"/>
      <c r="G27" s="455" t="s">
        <v>714</v>
      </c>
      <c r="H27" s="463"/>
      <c r="I27" s="459" t="s">
        <v>550</v>
      </c>
      <c r="J27" s="463"/>
      <c r="K27" s="460" t="s">
        <v>460</v>
      </c>
      <c r="L27" s="456">
        <v>3</v>
      </c>
      <c r="N27" s="462"/>
    </row>
    <row r="28" spans="2:14">
      <c r="B28" s="455">
        <v>23</v>
      </c>
      <c r="C28" s="456" t="s">
        <v>738</v>
      </c>
      <c r="D28" s="457" t="str">
        <f t="shared" si="0"/>
        <v>カ</v>
      </c>
      <c r="E28" s="455" t="s">
        <v>461</v>
      </c>
      <c r="F28" s="463"/>
      <c r="G28" s="455" t="s">
        <v>714</v>
      </c>
      <c r="H28" s="463"/>
      <c r="I28" s="459" t="s">
        <v>550</v>
      </c>
      <c r="J28" s="463"/>
      <c r="K28" s="460" t="s">
        <v>460</v>
      </c>
      <c r="L28" s="456">
        <v>3.5</v>
      </c>
      <c r="N28" s="462"/>
    </row>
    <row r="29" spans="2:14">
      <c r="B29" s="455">
        <v>24</v>
      </c>
      <c r="C29" s="456" t="s">
        <v>739</v>
      </c>
      <c r="D29" s="457" t="str">
        <f t="shared" si="0"/>
        <v>キ</v>
      </c>
      <c r="E29" s="455" t="s">
        <v>461</v>
      </c>
      <c r="F29" s="463"/>
      <c r="G29" s="455" t="s">
        <v>714</v>
      </c>
      <c r="H29" s="463"/>
      <c r="I29" s="459" t="s">
        <v>550</v>
      </c>
      <c r="J29" s="463"/>
      <c r="K29" s="460" t="s">
        <v>460</v>
      </c>
      <c r="L29" s="456">
        <v>4</v>
      </c>
      <c r="N29" s="462"/>
    </row>
    <row r="30" spans="2:14">
      <c r="B30" s="455">
        <v>25</v>
      </c>
      <c r="C30" s="456" t="s">
        <v>740</v>
      </c>
      <c r="D30" s="457" t="str">
        <f t="shared" si="0"/>
        <v>ク</v>
      </c>
      <c r="E30" s="455" t="s">
        <v>461</v>
      </c>
      <c r="F30" s="463"/>
      <c r="G30" s="455" t="s">
        <v>714</v>
      </c>
      <c r="H30" s="463"/>
      <c r="I30" s="459" t="s">
        <v>550</v>
      </c>
      <c r="J30" s="463"/>
      <c r="K30" s="460" t="s">
        <v>460</v>
      </c>
      <c r="L30" s="456">
        <v>4.5</v>
      </c>
      <c r="N30" s="462"/>
    </row>
    <row r="31" spans="2:14">
      <c r="B31" s="455">
        <v>26</v>
      </c>
      <c r="C31" s="456" t="s">
        <v>741</v>
      </c>
      <c r="D31" s="457" t="str">
        <f t="shared" si="0"/>
        <v>ケ</v>
      </c>
      <c r="E31" s="455" t="s">
        <v>461</v>
      </c>
      <c r="F31" s="463"/>
      <c r="G31" s="455" t="s">
        <v>714</v>
      </c>
      <c r="H31" s="463"/>
      <c r="I31" s="459" t="s">
        <v>550</v>
      </c>
      <c r="J31" s="463"/>
      <c r="K31" s="460" t="s">
        <v>460</v>
      </c>
      <c r="L31" s="456">
        <v>5</v>
      </c>
      <c r="N31" s="462"/>
    </row>
    <row r="32" spans="2:14">
      <c r="B32" s="455">
        <v>27</v>
      </c>
      <c r="C32" s="456" t="s">
        <v>742</v>
      </c>
      <c r="D32" s="457" t="str">
        <f t="shared" si="0"/>
        <v>コ</v>
      </c>
      <c r="E32" s="455" t="s">
        <v>461</v>
      </c>
      <c r="F32" s="463"/>
      <c r="G32" s="455" t="s">
        <v>714</v>
      </c>
      <c r="H32" s="463"/>
      <c r="I32" s="459" t="s">
        <v>550</v>
      </c>
      <c r="J32" s="463"/>
      <c r="K32" s="460" t="s">
        <v>460</v>
      </c>
      <c r="L32" s="456">
        <v>5.5</v>
      </c>
      <c r="N32" s="462"/>
    </row>
    <row r="33" spans="2:14">
      <c r="B33" s="455">
        <v>28</v>
      </c>
      <c r="C33" s="456" t="s">
        <v>743</v>
      </c>
      <c r="D33" s="457" t="str">
        <f t="shared" si="0"/>
        <v>サ</v>
      </c>
      <c r="E33" s="455" t="s">
        <v>461</v>
      </c>
      <c r="F33" s="463"/>
      <c r="G33" s="455" t="s">
        <v>714</v>
      </c>
      <c r="H33" s="463"/>
      <c r="I33" s="459" t="s">
        <v>550</v>
      </c>
      <c r="J33" s="463"/>
      <c r="K33" s="460" t="s">
        <v>460</v>
      </c>
      <c r="L33" s="456">
        <v>6</v>
      </c>
      <c r="N33" s="462"/>
    </row>
    <row r="34" spans="2:14">
      <c r="B34" s="455">
        <v>29</v>
      </c>
      <c r="C34" s="456" t="s">
        <v>744</v>
      </c>
      <c r="D34" s="457" t="str">
        <f t="shared" si="0"/>
        <v>シ</v>
      </c>
      <c r="E34" s="455" t="s">
        <v>461</v>
      </c>
      <c r="F34" s="463"/>
      <c r="G34" s="455" t="s">
        <v>714</v>
      </c>
      <c r="H34" s="463"/>
      <c r="I34" s="459" t="s">
        <v>550</v>
      </c>
      <c r="J34" s="463"/>
      <c r="K34" s="460" t="s">
        <v>460</v>
      </c>
      <c r="L34" s="456">
        <v>6.5</v>
      </c>
      <c r="N34" s="462"/>
    </row>
    <row r="35" spans="2:14">
      <c r="B35" s="455">
        <v>30</v>
      </c>
      <c r="C35" s="456" t="s">
        <v>745</v>
      </c>
      <c r="D35" s="457" t="str">
        <f t="shared" si="0"/>
        <v>ス</v>
      </c>
      <c r="E35" s="455" t="s">
        <v>461</v>
      </c>
      <c r="F35" s="463"/>
      <c r="G35" s="455" t="s">
        <v>714</v>
      </c>
      <c r="H35" s="463"/>
      <c r="I35" s="459" t="s">
        <v>550</v>
      </c>
      <c r="J35" s="463"/>
      <c r="K35" s="460" t="s">
        <v>460</v>
      </c>
      <c r="L35" s="456">
        <v>7</v>
      </c>
      <c r="N35" s="462"/>
    </row>
    <row r="36" spans="2:14">
      <c r="B36" s="455">
        <v>31</v>
      </c>
      <c r="C36" s="456" t="s">
        <v>746</v>
      </c>
      <c r="D36" s="457" t="str">
        <f t="shared" si="0"/>
        <v>セ</v>
      </c>
      <c r="E36" s="455" t="s">
        <v>461</v>
      </c>
      <c r="F36" s="463"/>
      <c r="G36" s="455" t="s">
        <v>714</v>
      </c>
      <c r="H36" s="463"/>
      <c r="I36" s="459" t="s">
        <v>550</v>
      </c>
      <c r="J36" s="463"/>
      <c r="K36" s="460" t="s">
        <v>460</v>
      </c>
      <c r="L36" s="456">
        <v>7.5</v>
      </c>
      <c r="N36" s="462"/>
    </row>
    <row r="37" spans="2:14">
      <c r="B37" s="455">
        <v>32</v>
      </c>
      <c r="C37" s="456" t="s">
        <v>747</v>
      </c>
      <c r="D37" s="457" t="str">
        <f t="shared" si="0"/>
        <v>ソ</v>
      </c>
      <c r="E37" s="455" t="s">
        <v>461</v>
      </c>
      <c r="F37" s="463"/>
      <c r="G37" s="455" t="s">
        <v>714</v>
      </c>
      <c r="H37" s="463"/>
      <c r="I37" s="459" t="s">
        <v>550</v>
      </c>
      <c r="J37" s="463"/>
      <c r="K37" s="460" t="s">
        <v>460</v>
      </c>
      <c r="L37" s="456"/>
      <c r="N37" s="462"/>
    </row>
    <row r="38" spans="2:14">
      <c r="B38" s="455">
        <v>33</v>
      </c>
      <c r="C38" s="456" t="s">
        <v>748</v>
      </c>
      <c r="D38" s="457" t="str">
        <f t="shared" si="0"/>
        <v>タ</v>
      </c>
      <c r="E38" s="455" t="s">
        <v>461</v>
      </c>
      <c r="F38" s="463"/>
      <c r="G38" s="455" t="s">
        <v>714</v>
      </c>
      <c r="H38" s="463"/>
      <c r="I38" s="459" t="s">
        <v>550</v>
      </c>
      <c r="J38" s="463"/>
      <c r="K38" s="460" t="s">
        <v>460</v>
      </c>
      <c r="L38" s="456"/>
      <c r="N38" s="462"/>
    </row>
    <row r="39" spans="2:14">
      <c r="B39" s="455"/>
      <c r="C39" s="464" t="s">
        <v>77</v>
      </c>
      <c r="D39" s="457"/>
      <c r="E39" s="455" t="s">
        <v>461</v>
      </c>
      <c r="F39" s="458"/>
      <c r="G39" s="455" t="s">
        <v>714</v>
      </c>
      <c r="H39" s="458"/>
      <c r="I39" s="459" t="s">
        <v>550</v>
      </c>
      <c r="J39" s="458">
        <v>0</v>
      </c>
      <c r="K39" s="460" t="s">
        <v>460</v>
      </c>
      <c r="L39" s="461" t="str">
        <f t="shared" ref="L39:L40" si="2">IF(OR(F39="",H39=""),"",(H39+IF(F39&gt;H39,1,0)-F39-J39)*24)</f>
        <v/>
      </c>
      <c r="N39" s="462" t="s">
        <v>749</v>
      </c>
    </row>
    <row r="40" spans="2:14">
      <c r="B40" s="455"/>
      <c r="C40" s="465" t="s">
        <v>77</v>
      </c>
      <c r="D40" s="457"/>
      <c r="E40" s="455" t="s">
        <v>461</v>
      </c>
      <c r="F40" s="458"/>
      <c r="G40" s="455" t="s">
        <v>714</v>
      </c>
      <c r="H40" s="458"/>
      <c r="I40" s="459" t="s">
        <v>550</v>
      </c>
      <c r="J40" s="458">
        <v>0</v>
      </c>
      <c r="K40" s="460" t="s">
        <v>460</v>
      </c>
      <c r="L40" s="461" t="str">
        <f t="shared" si="2"/>
        <v/>
      </c>
      <c r="N40" s="462"/>
    </row>
    <row r="41" spans="2:14">
      <c r="B41" s="455">
        <v>34</v>
      </c>
      <c r="C41" s="466" t="s">
        <v>750</v>
      </c>
      <c r="D41" s="457" t="str">
        <f>C39</f>
        <v>-</v>
      </c>
      <c r="E41" s="455" t="s">
        <v>461</v>
      </c>
      <c r="F41" s="458" t="s">
        <v>77</v>
      </c>
      <c r="G41" s="455" t="s">
        <v>714</v>
      </c>
      <c r="H41" s="458" t="s">
        <v>683</v>
      </c>
      <c r="I41" s="459" t="s">
        <v>550</v>
      </c>
      <c r="J41" s="458" t="s">
        <v>77</v>
      </c>
      <c r="K41" s="460" t="s">
        <v>460</v>
      </c>
      <c r="L41" s="461" t="str">
        <f>IF(OR(L39="",L40=""),"",L39+L40)</f>
        <v/>
      </c>
      <c r="N41" s="462"/>
    </row>
    <row r="42" spans="2:14">
      <c r="B42" s="455"/>
      <c r="C42" s="464" t="s">
        <v>77</v>
      </c>
      <c r="D42" s="457"/>
      <c r="E42" s="455" t="s">
        <v>461</v>
      </c>
      <c r="F42" s="458"/>
      <c r="G42" s="455" t="s">
        <v>714</v>
      </c>
      <c r="H42" s="458"/>
      <c r="I42" s="459" t="s">
        <v>550</v>
      </c>
      <c r="J42" s="458">
        <v>0</v>
      </c>
      <c r="K42" s="460" t="s">
        <v>460</v>
      </c>
      <c r="L42" s="461" t="str">
        <f t="shared" ref="L42:L43" si="3">IF(OR(F42="",H42=""),"",(H42+IF(F42&gt;H42,1,0)-F42-J42)*24)</f>
        <v/>
      </c>
      <c r="N42" s="462" t="s">
        <v>751</v>
      </c>
    </row>
    <row r="43" spans="2:14">
      <c r="B43" s="455"/>
      <c r="C43" s="465" t="s">
        <v>77</v>
      </c>
      <c r="D43" s="457"/>
      <c r="E43" s="455" t="s">
        <v>461</v>
      </c>
      <c r="F43" s="458"/>
      <c r="G43" s="455" t="s">
        <v>714</v>
      </c>
      <c r="H43" s="458"/>
      <c r="I43" s="459" t="s">
        <v>550</v>
      </c>
      <c r="J43" s="458">
        <v>0</v>
      </c>
      <c r="K43" s="460" t="s">
        <v>460</v>
      </c>
      <c r="L43" s="461" t="str">
        <f t="shared" si="3"/>
        <v/>
      </c>
      <c r="N43" s="462"/>
    </row>
    <row r="44" spans="2:14">
      <c r="B44" s="455">
        <v>35</v>
      </c>
      <c r="C44" s="466" t="s">
        <v>752</v>
      </c>
      <c r="D44" s="457" t="str">
        <f>C42</f>
        <v>-</v>
      </c>
      <c r="E44" s="455" t="s">
        <v>461</v>
      </c>
      <c r="F44" s="458" t="s">
        <v>77</v>
      </c>
      <c r="G44" s="455" t="s">
        <v>714</v>
      </c>
      <c r="H44" s="458" t="s">
        <v>683</v>
      </c>
      <c r="I44" s="459" t="s">
        <v>550</v>
      </c>
      <c r="J44" s="458" t="s">
        <v>77</v>
      </c>
      <c r="K44" s="460" t="s">
        <v>460</v>
      </c>
      <c r="L44" s="461" t="str">
        <f>IF(OR(L42="",L43=""),"",L42+L43)</f>
        <v/>
      </c>
      <c r="N44" s="462"/>
    </row>
    <row r="45" spans="2:14">
      <c r="B45" s="455"/>
      <c r="C45" s="464" t="s">
        <v>77</v>
      </c>
      <c r="D45" s="457"/>
      <c r="E45" s="455" t="s">
        <v>461</v>
      </c>
      <c r="F45" s="458"/>
      <c r="G45" s="455" t="s">
        <v>714</v>
      </c>
      <c r="H45" s="458"/>
      <c r="I45" s="459" t="s">
        <v>550</v>
      </c>
      <c r="J45" s="458">
        <v>0</v>
      </c>
      <c r="K45" s="460" t="s">
        <v>460</v>
      </c>
      <c r="L45" s="461" t="str">
        <f t="shared" ref="L45:L46" si="4">IF(OR(F45="",H45=""),"",(H45+IF(F45&gt;H45,1,0)-F45-J45)*24)</f>
        <v/>
      </c>
      <c r="N45" s="462" t="s">
        <v>751</v>
      </c>
    </row>
    <row r="46" spans="2:14">
      <c r="B46" s="455"/>
      <c r="C46" s="465" t="s">
        <v>77</v>
      </c>
      <c r="D46" s="457"/>
      <c r="E46" s="455" t="s">
        <v>461</v>
      </c>
      <c r="F46" s="458"/>
      <c r="G46" s="455" t="s">
        <v>714</v>
      </c>
      <c r="H46" s="458"/>
      <c r="I46" s="459" t="s">
        <v>550</v>
      </c>
      <c r="J46" s="458">
        <v>0</v>
      </c>
      <c r="K46" s="460" t="s">
        <v>460</v>
      </c>
      <c r="L46" s="461" t="str">
        <f t="shared" si="4"/>
        <v/>
      </c>
      <c r="N46" s="462"/>
    </row>
    <row r="47" spans="2:14">
      <c r="B47" s="455">
        <v>36</v>
      </c>
      <c r="C47" s="466" t="s">
        <v>753</v>
      </c>
      <c r="D47" s="457" t="str">
        <f>C45</f>
        <v>-</v>
      </c>
      <c r="E47" s="455" t="s">
        <v>461</v>
      </c>
      <c r="F47" s="458" t="s">
        <v>77</v>
      </c>
      <c r="G47" s="455" t="s">
        <v>714</v>
      </c>
      <c r="H47" s="458" t="s">
        <v>683</v>
      </c>
      <c r="I47" s="459" t="s">
        <v>550</v>
      </c>
      <c r="J47" s="458" t="s">
        <v>77</v>
      </c>
      <c r="K47" s="460" t="s">
        <v>460</v>
      </c>
      <c r="L47" s="461" t="str">
        <f>IF(OR(L45="",L46=""),"",L45+L46)</f>
        <v/>
      </c>
      <c r="N47" s="462"/>
    </row>
    <row r="49" spans="3:26">
      <c r="C49" s="1094" t="s">
        <v>754</v>
      </c>
      <c r="D49" s="1094"/>
      <c r="E49" s="1094"/>
      <c r="F49" s="1094"/>
      <c r="G49" s="1094"/>
      <c r="H49" s="1094"/>
      <c r="I49" s="1094"/>
      <c r="J49" s="1094"/>
      <c r="K49" s="1094"/>
      <c r="L49" s="1094"/>
      <c r="M49" s="1094"/>
      <c r="N49" s="1094"/>
    </row>
    <row r="50" spans="3:26">
      <c r="C50" s="1094"/>
      <c r="D50" s="1094"/>
      <c r="E50" s="1094"/>
      <c r="F50" s="1094"/>
      <c r="G50" s="1094"/>
      <c r="H50" s="1094"/>
      <c r="I50" s="1094"/>
      <c r="J50" s="1094"/>
      <c r="K50" s="1094"/>
      <c r="L50" s="1094"/>
      <c r="M50" s="1094"/>
      <c r="N50" s="1094"/>
    </row>
    <row r="51" spans="3:26">
      <c r="C51" s="1094" t="s">
        <v>755</v>
      </c>
      <c r="D51" s="1094"/>
      <c r="E51" s="1094"/>
      <c r="F51" s="1094"/>
      <c r="G51" s="1094"/>
      <c r="H51" s="1094"/>
      <c r="I51" s="1094"/>
      <c r="J51" s="1094"/>
      <c r="K51" s="1094"/>
      <c r="L51" s="1094"/>
      <c r="M51" s="1094"/>
      <c r="N51" s="1094"/>
    </row>
    <row r="52" spans="3:26">
      <c r="C52" s="1094"/>
      <c r="D52" s="1094"/>
      <c r="E52" s="1094"/>
      <c r="F52" s="1094"/>
      <c r="G52" s="1094"/>
      <c r="H52" s="1094"/>
      <c r="I52" s="1094"/>
      <c r="J52" s="1094"/>
      <c r="K52" s="1094"/>
      <c r="L52" s="1094"/>
      <c r="M52" s="1094"/>
      <c r="N52" s="1094"/>
    </row>
    <row r="53" spans="3:26">
      <c r="C53" s="451" t="s">
        <v>756</v>
      </c>
      <c r="D53" s="451"/>
    </row>
    <row r="54" spans="3:26">
      <c r="C54" s="451" t="s">
        <v>757</v>
      </c>
      <c r="D54" s="451"/>
    </row>
    <row r="55" spans="3:26" ht="25.5" customHeight="1">
      <c r="C55" s="1094" t="s">
        <v>758</v>
      </c>
      <c r="D55" s="1094"/>
      <c r="E55" s="1094"/>
      <c r="F55" s="1094"/>
      <c r="G55" s="1094"/>
      <c r="H55" s="1094"/>
      <c r="I55" s="1094"/>
      <c r="J55" s="1094"/>
      <c r="K55" s="1094"/>
      <c r="L55" s="1094"/>
      <c r="M55" s="1094"/>
      <c r="N55" s="1094"/>
      <c r="O55" s="467"/>
      <c r="P55" s="467"/>
      <c r="Q55" s="467"/>
      <c r="R55" s="467"/>
      <c r="S55" s="467"/>
      <c r="T55" s="467"/>
      <c r="U55" s="467"/>
      <c r="V55" s="467"/>
      <c r="W55" s="468"/>
      <c r="X55" s="468"/>
      <c r="Y55" s="468"/>
      <c r="Z55" s="468"/>
    </row>
    <row r="56" spans="3:26">
      <c r="C56" s="1094"/>
      <c r="D56" s="1094"/>
      <c r="E56" s="1094"/>
      <c r="F56" s="1094"/>
      <c r="G56" s="1094"/>
      <c r="H56" s="1094"/>
      <c r="I56" s="1094"/>
      <c r="J56" s="1094"/>
      <c r="K56" s="1094"/>
      <c r="L56" s="1094"/>
      <c r="M56" s="1094"/>
      <c r="N56" s="1094"/>
      <c r="O56" s="467"/>
      <c r="P56" s="467"/>
      <c r="Q56" s="467"/>
      <c r="R56" s="467"/>
      <c r="S56" s="467"/>
      <c r="T56" s="467"/>
      <c r="U56" s="467"/>
      <c r="V56" s="467"/>
      <c r="W56" s="468"/>
      <c r="X56" s="468"/>
      <c r="Y56" s="468"/>
      <c r="Z56" s="468"/>
    </row>
    <row r="57" spans="3:26">
      <c r="C57" s="1094"/>
      <c r="D57" s="1094"/>
      <c r="E57" s="1094"/>
      <c r="F57" s="1094"/>
      <c r="G57" s="1094"/>
      <c r="H57" s="1094"/>
      <c r="I57" s="1094"/>
      <c r="J57" s="1094"/>
      <c r="K57" s="1094"/>
      <c r="L57" s="1094"/>
      <c r="M57" s="1094"/>
      <c r="N57" s="1094"/>
    </row>
  </sheetData>
  <sheetProtection sheet="1" insertRows="0" deleteRows="0"/>
  <mergeCells count="5">
    <mergeCell ref="F4:L4"/>
    <mergeCell ref="N4:N5"/>
    <mergeCell ref="C49:N50"/>
    <mergeCell ref="C51:N52"/>
    <mergeCell ref="C55:N57"/>
  </mergeCells>
  <phoneticPr fontId="3"/>
  <printOptions horizontalCentered="1"/>
  <pageMargins left="0.70866141732283472" right="0.70866141732283472" top="0.55118110236220474" bottom="0.35433070866141736" header="0.31496062992125984" footer="0.31496062992125984"/>
  <pageSetup paperSize="9" scale="53" orientation="portrait" horizontalDpi="300" verticalDpi="300"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79998168889431442"/>
    <pageSetUpPr fitToPage="1"/>
  </sheetPr>
  <dimension ref="A1:AJ65"/>
  <sheetViews>
    <sheetView zoomScaleNormal="100" workbookViewId="0">
      <selection sqref="A1:AI1"/>
    </sheetView>
  </sheetViews>
  <sheetFormatPr defaultRowHeight="13.5"/>
  <cols>
    <col min="1" max="1" width="3.125" style="210" customWidth="1"/>
    <col min="2" max="36" width="2.375" style="210" customWidth="1"/>
    <col min="37" max="56" width="2.625" style="210" customWidth="1"/>
    <col min="57" max="255" width="9" style="210"/>
    <col min="256" max="312" width="2.625" style="210" customWidth="1"/>
    <col min="313" max="511" width="9" style="210"/>
    <col min="512" max="568" width="2.625" style="210" customWidth="1"/>
    <col min="569" max="767" width="9" style="210"/>
    <col min="768" max="824" width="2.625" style="210" customWidth="1"/>
    <col min="825" max="1023" width="9" style="210"/>
    <col min="1024" max="1080" width="2.625" style="210" customWidth="1"/>
    <col min="1081" max="1279" width="9" style="210"/>
    <col min="1280" max="1336" width="2.625" style="210" customWidth="1"/>
    <col min="1337" max="1535" width="9" style="210"/>
    <col min="1536" max="1592" width="2.625" style="210" customWidth="1"/>
    <col min="1593" max="1791" width="9" style="210"/>
    <col min="1792" max="1848" width="2.625" style="210" customWidth="1"/>
    <col min="1849" max="2047" width="9" style="210"/>
    <col min="2048" max="2104" width="2.625" style="210" customWidth="1"/>
    <col min="2105" max="2303" width="9" style="210"/>
    <col min="2304" max="2360" width="2.625" style="210" customWidth="1"/>
    <col min="2361" max="2559" width="9" style="210"/>
    <col min="2560" max="2616" width="2.625" style="210" customWidth="1"/>
    <col min="2617" max="2815" width="9" style="210"/>
    <col min="2816" max="2872" width="2.625" style="210" customWidth="1"/>
    <col min="2873" max="3071" width="9" style="210"/>
    <col min="3072" max="3128" width="2.625" style="210" customWidth="1"/>
    <col min="3129" max="3327" width="9" style="210"/>
    <col min="3328" max="3384" width="2.625" style="210" customWidth="1"/>
    <col min="3385" max="3583" width="9" style="210"/>
    <col min="3584" max="3640" width="2.625" style="210" customWidth="1"/>
    <col min="3641" max="3839" width="9" style="210"/>
    <col min="3840" max="3896" width="2.625" style="210" customWidth="1"/>
    <col min="3897" max="4095" width="9" style="210"/>
    <col min="4096" max="4152" width="2.625" style="210" customWidth="1"/>
    <col min="4153" max="4351" width="9" style="210"/>
    <col min="4352" max="4408" width="2.625" style="210" customWidth="1"/>
    <col min="4409" max="4607" width="9" style="210"/>
    <col min="4608" max="4664" width="2.625" style="210" customWidth="1"/>
    <col min="4665" max="4863" width="9" style="210"/>
    <col min="4864" max="4920" width="2.625" style="210" customWidth="1"/>
    <col min="4921" max="5119" width="9" style="210"/>
    <col min="5120" max="5176" width="2.625" style="210" customWidth="1"/>
    <col min="5177" max="5375" width="9" style="210"/>
    <col min="5376" max="5432" width="2.625" style="210" customWidth="1"/>
    <col min="5433" max="5631" width="9" style="210"/>
    <col min="5632" max="5688" width="2.625" style="210" customWidth="1"/>
    <col min="5689" max="5887" width="9" style="210"/>
    <col min="5888" max="5944" width="2.625" style="210" customWidth="1"/>
    <col min="5945" max="6143" width="9" style="210"/>
    <col min="6144" max="6200" width="2.625" style="210" customWidth="1"/>
    <col min="6201" max="6399" width="9" style="210"/>
    <col min="6400" max="6456" width="2.625" style="210" customWidth="1"/>
    <col min="6457" max="6655" width="9" style="210"/>
    <col min="6656" max="6712" width="2.625" style="210" customWidth="1"/>
    <col min="6713" max="6911" width="9" style="210"/>
    <col min="6912" max="6968" width="2.625" style="210" customWidth="1"/>
    <col min="6969" max="7167" width="9" style="210"/>
    <col min="7168" max="7224" width="2.625" style="210" customWidth="1"/>
    <col min="7225" max="7423" width="9" style="210"/>
    <col min="7424" max="7480" width="2.625" style="210" customWidth="1"/>
    <col min="7481" max="7679" width="9" style="210"/>
    <col min="7680" max="7736" width="2.625" style="210" customWidth="1"/>
    <col min="7737" max="7935" width="9" style="210"/>
    <col min="7936" max="7992" width="2.625" style="210" customWidth="1"/>
    <col min="7993" max="8191" width="9" style="210"/>
    <col min="8192" max="8248" width="2.625" style="210" customWidth="1"/>
    <col min="8249" max="8447" width="9" style="210"/>
    <col min="8448" max="8504" width="2.625" style="210" customWidth="1"/>
    <col min="8505" max="8703" width="9" style="210"/>
    <col min="8704" max="8760" width="2.625" style="210" customWidth="1"/>
    <col min="8761" max="8959" width="9" style="210"/>
    <col min="8960" max="9016" width="2.625" style="210" customWidth="1"/>
    <col min="9017" max="9215" width="9" style="210"/>
    <col min="9216" max="9272" width="2.625" style="210" customWidth="1"/>
    <col min="9273" max="9471" width="9" style="210"/>
    <col min="9472" max="9528" width="2.625" style="210" customWidth="1"/>
    <col min="9529" max="9727" width="9" style="210"/>
    <col min="9728" max="9784" width="2.625" style="210" customWidth="1"/>
    <col min="9785" max="9983" width="9" style="210"/>
    <col min="9984" max="10040" width="2.625" style="210" customWidth="1"/>
    <col min="10041" max="10239" width="9" style="210"/>
    <col min="10240" max="10296" width="2.625" style="210" customWidth="1"/>
    <col min="10297" max="10495" width="9" style="210"/>
    <col min="10496" max="10552" width="2.625" style="210" customWidth="1"/>
    <col min="10553" max="10751" width="9" style="210"/>
    <col min="10752" max="10808" width="2.625" style="210" customWidth="1"/>
    <col min="10809" max="11007" width="9" style="210"/>
    <col min="11008" max="11064" width="2.625" style="210" customWidth="1"/>
    <col min="11065" max="11263" width="9" style="210"/>
    <col min="11264" max="11320" width="2.625" style="210" customWidth="1"/>
    <col min="11321" max="11519" width="9" style="210"/>
    <col min="11520" max="11576" width="2.625" style="210" customWidth="1"/>
    <col min="11577" max="11775" width="9" style="210"/>
    <col min="11776" max="11832" width="2.625" style="210" customWidth="1"/>
    <col min="11833" max="12031" width="9" style="210"/>
    <col min="12032" max="12088" width="2.625" style="210" customWidth="1"/>
    <col min="12089" max="12287" width="9" style="210"/>
    <col min="12288" max="12344" width="2.625" style="210" customWidth="1"/>
    <col min="12345" max="12543" width="9" style="210"/>
    <col min="12544" max="12600" width="2.625" style="210" customWidth="1"/>
    <col min="12601" max="12799" width="9" style="210"/>
    <col min="12800" max="12856" width="2.625" style="210" customWidth="1"/>
    <col min="12857" max="13055" width="9" style="210"/>
    <col min="13056" max="13112" width="2.625" style="210" customWidth="1"/>
    <col min="13113" max="13311" width="9" style="210"/>
    <col min="13312" max="13368" width="2.625" style="210" customWidth="1"/>
    <col min="13369" max="13567" width="9" style="210"/>
    <col min="13568" max="13624" width="2.625" style="210" customWidth="1"/>
    <col min="13625" max="13823" width="9" style="210"/>
    <col min="13824" max="13880" width="2.625" style="210" customWidth="1"/>
    <col min="13881" max="14079" width="9" style="210"/>
    <col min="14080" max="14136" width="2.625" style="210" customWidth="1"/>
    <col min="14137" max="14335" width="9" style="210"/>
    <col min="14336" max="14392" width="2.625" style="210" customWidth="1"/>
    <col min="14393" max="14591" width="9" style="210"/>
    <col min="14592" max="14648" width="2.625" style="210" customWidth="1"/>
    <col min="14649" max="14847" width="9" style="210"/>
    <col min="14848" max="14904" width="2.625" style="210" customWidth="1"/>
    <col min="14905" max="15103" width="9" style="210"/>
    <col min="15104" max="15160" width="2.625" style="210" customWidth="1"/>
    <col min="15161" max="15359" width="9" style="210"/>
    <col min="15360" max="15416" width="2.625" style="210" customWidth="1"/>
    <col min="15417" max="15615" width="9" style="210"/>
    <col min="15616" max="15672" width="2.625" style="210" customWidth="1"/>
    <col min="15673" max="15871" width="9" style="210"/>
    <col min="15872" max="15928" width="2.625" style="210" customWidth="1"/>
    <col min="15929" max="16127" width="9" style="210"/>
    <col min="16128" max="16184" width="2.625" style="210" customWidth="1"/>
    <col min="16185" max="16384" width="9" style="210"/>
  </cols>
  <sheetData>
    <row r="1" spans="1:36" ht="17.25" customHeight="1">
      <c r="A1" s="1095" t="s">
        <v>370</v>
      </c>
      <c r="B1" s="1095"/>
      <c r="C1" s="1095"/>
      <c r="D1" s="1095"/>
      <c r="E1" s="1095"/>
      <c r="F1" s="1095"/>
      <c r="G1" s="1095"/>
      <c r="H1" s="1095"/>
      <c r="I1" s="1095"/>
      <c r="J1" s="1095"/>
      <c r="K1" s="1095"/>
      <c r="L1" s="1095"/>
      <c r="M1" s="1095"/>
      <c r="N1" s="1095"/>
      <c r="O1" s="1095"/>
      <c r="P1" s="1095"/>
      <c r="Q1" s="1095"/>
      <c r="R1" s="1095"/>
      <c r="S1" s="1095"/>
      <c r="T1" s="1095"/>
      <c r="U1" s="1095"/>
      <c r="V1" s="1095"/>
      <c r="W1" s="1095"/>
      <c r="X1" s="1095"/>
      <c r="Y1" s="1095"/>
      <c r="Z1" s="1095"/>
      <c r="AA1" s="1095"/>
      <c r="AB1" s="1095"/>
      <c r="AC1" s="1095"/>
      <c r="AD1" s="1095"/>
      <c r="AE1" s="1095"/>
      <c r="AF1" s="1095"/>
      <c r="AG1" s="1095"/>
      <c r="AH1" s="1095"/>
      <c r="AI1" s="1095"/>
      <c r="AJ1" s="240"/>
    </row>
    <row r="2" spans="1:36" ht="4.5" customHeight="1"/>
    <row r="3" spans="1:36" ht="17.25" customHeight="1">
      <c r="A3" s="210">
        <v>1</v>
      </c>
      <c r="B3" s="76" t="s">
        <v>371</v>
      </c>
    </row>
    <row r="4" spans="1:36" ht="12.75" customHeight="1">
      <c r="B4" s="1330"/>
      <c r="C4" s="1331"/>
      <c r="D4" s="1331"/>
      <c r="E4" s="1336" t="s">
        <v>372</v>
      </c>
      <c r="F4" s="1337"/>
      <c r="G4" s="1337"/>
      <c r="H4" s="1337"/>
      <c r="I4" s="1337"/>
      <c r="J4" s="1337"/>
      <c r="K4" s="1337"/>
      <c r="L4" s="1337"/>
      <c r="M4" s="1337"/>
      <c r="N4" s="1337"/>
      <c r="O4" s="1337"/>
      <c r="P4" s="1337"/>
      <c r="Q4" s="1337"/>
      <c r="R4" s="1337"/>
      <c r="S4" s="1337"/>
      <c r="T4" s="1337"/>
      <c r="U4" s="1337"/>
      <c r="V4" s="1337"/>
      <c r="W4" s="1337"/>
      <c r="X4" s="1337"/>
      <c r="Y4" s="1337"/>
      <c r="Z4" s="1337"/>
      <c r="AA4" s="1337"/>
      <c r="AB4" s="1338"/>
      <c r="AC4" s="1339" t="s">
        <v>373</v>
      </c>
      <c r="AD4" s="1253"/>
      <c r="AE4" s="1254"/>
      <c r="AF4" s="1252" t="s">
        <v>374</v>
      </c>
      <c r="AG4" s="1253"/>
      <c r="AH4" s="1097"/>
    </row>
    <row r="5" spans="1:36" ht="12.75" customHeight="1">
      <c r="B5" s="1332"/>
      <c r="C5" s="1333"/>
      <c r="D5" s="1333"/>
      <c r="E5" s="1341" t="s">
        <v>375</v>
      </c>
      <c r="F5" s="1342"/>
      <c r="G5" s="1342" t="s">
        <v>376</v>
      </c>
      <c r="H5" s="1342"/>
      <c r="I5" s="1342" t="s">
        <v>376</v>
      </c>
      <c r="J5" s="1342"/>
      <c r="K5" s="1342" t="s">
        <v>376</v>
      </c>
      <c r="L5" s="1342"/>
      <c r="M5" s="1342" t="s">
        <v>376</v>
      </c>
      <c r="N5" s="1342"/>
      <c r="O5" s="1342" t="s">
        <v>376</v>
      </c>
      <c r="P5" s="1342"/>
      <c r="Q5" s="1342" t="s">
        <v>376</v>
      </c>
      <c r="R5" s="1342"/>
      <c r="S5" s="1342" t="s">
        <v>376</v>
      </c>
      <c r="T5" s="1342"/>
      <c r="U5" s="1342" t="s">
        <v>376</v>
      </c>
      <c r="V5" s="1342"/>
      <c r="W5" s="1342" t="s">
        <v>376</v>
      </c>
      <c r="X5" s="1342"/>
      <c r="Y5" s="1342" t="s">
        <v>376</v>
      </c>
      <c r="Z5" s="1342"/>
      <c r="AA5" s="1342" t="s">
        <v>376</v>
      </c>
      <c r="AB5" s="1343"/>
      <c r="AC5" s="1340"/>
      <c r="AD5" s="1183"/>
      <c r="AE5" s="1184"/>
      <c r="AF5" s="1182"/>
      <c r="AG5" s="1183"/>
      <c r="AH5" s="1137"/>
    </row>
    <row r="6" spans="1:36" ht="13.5" customHeight="1" thickBot="1">
      <c r="B6" s="1334"/>
      <c r="C6" s="1335"/>
      <c r="D6" s="1335"/>
      <c r="E6" s="1344"/>
      <c r="F6" s="1220"/>
      <c r="G6" s="1220"/>
      <c r="H6" s="1220"/>
      <c r="I6" s="1220"/>
      <c r="J6" s="1220"/>
      <c r="K6" s="1220"/>
      <c r="L6" s="1220"/>
      <c r="M6" s="1220"/>
      <c r="N6" s="1220"/>
      <c r="O6" s="1220"/>
      <c r="P6" s="1220"/>
      <c r="Q6" s="1220"/>
      <c r="R6" s="1220"/>
      <c r="S6" s="1220"/>
      <c r="T6" s="1220"/>
      <c r="U6" s="1220"/>
      <c r="V6" s="1220"/>
      <c r="W6" s="1220"/>
      <c r="X6" s="1220"/>
      <c r="Y6" s="1220"/>
      <c r="Z6" s="1220"/>
      <c r="AA6" s="1325"/>
      <c r="AB6" s="1326"/>
      <c r="AC6" s="1340"/>
      <c r="AD6" s="1183"/>
      <c r="AE6" s="1184"/>
      <c r="AF6" s="1182"/>
      <c r="AG6" s="1183"/>
      <c r="AH6" s="1137"/>
    </row>
    <row r="7" spans="1:36" ht="12.75" customHeight="1" thickTop="1">
      <c r="B7" s="1327" t="s">
        <v>260</v>
      </c>
      <c r="C7" s="1328"/>
      <c r="D7" s="1328"/>
      <c r="E7" s="1329"/>
      <c r="F7" s="1323"/>
      <c r="G7" s="1323"/>
      <c r="H7" s="1323"/>
      <c r="I7" s="1323"/>
      <c r="J7" s="1323"/>
      <c r="K7" s="1323"/>
      <c r="L7" s="1323"/>
      <c r="M7" s="1323"/>
      <c r="N7" s="1323"/>
      <c r="O7" s="1323"/>
      <c r="P7" s="1323"/>
      <c r="Q7" s="1323"/>
      <c r="R7" s="1323"/>
      <c r="S7" s="1323"/>
      <c r="T7" s="1323"/>
      <c r="U7" s="1323"/>
      <c r="V7" s="1323"/>
      <c r="W7" s="1323"/>
      <c r="X7" s="1323"/>
      <c r="Y7" s="1323"/>
      <c r="Z7" s="1323"/>
      <c r="AA7" s="1323"/>
      <c r="AB7" s="1324"/>
      <c r="AC7" s="1319">
        <f>SUM(E7:AB7)</f>
        <v>0</v>
      </c>
      <c r="AD7" s="1320"/>
      <c r="AE7" s="1320"/>
      <c r="AF7" s="1321">
        <f>ROUND(AC7/12,1)</f>
        <v>0</v>
      </c>
      <c r="AG7" s="1321"/>
      <c r="AH7" s="1322"/>
    </row>
    <row r="8" spans="1:36" ht="12.75" customHeight="1">
      <c r="B8" s="1281" t="s">
        <v>261</v>
      </c>
      <c r="C8" s="1198"/>
      <c r="D8" s="1198"/>
      <c r="E8" s="1310"/>
      <c r="F8" s="1296"/>
      <c r="G8" s="1296"/>
      <c r="H8" s="1296"/>
      <c r="I8" s="1296"/>
      <c r="J8" s="1296"/>
      <c r="K8" s="1296"/>
      <c r="L8" s="1296"/>
      <c r="M8" s="1296"/>
      <c r="N8" s="1296"/>
      <c r="O8" s="1296"/>
      <c r="P8" s="1296"/>
      <c r="Q8" s="1296"/>
      <c r="R8" s="1296"/>
      <c r="S8" s="1296"/>
      <c r="T8" s="1296"/>
      <c r="U8" s="1296"/>
      <c r="V8" s="1296"/>
      <c r="W8" s="1296"/>
      <c r="X8" s="1296"/>
      <c r="Y8" s="1296"/>
      <c r="Z8" s="1296"/>
      <c r="AA8" s="1296"/>
      <c r="AB8" s="1305"/>
      <c r="AC8" s="1306">
        <f>SUM(E8:AB8)</f>
        <v>0</v>
      </c>
      <c r="AD8" s="1307"/>
      <c r="AE8" s="1307"/>
      <c r="AF8" s="1308">
        <f>ROUND(AC8/12,1)</f>
        <v>0</v>
      </c>
      <c r="AG8" s="1308"/>
      <c r="AH8" s="1309"/>
    </row>
    <row r="9" spans="1:36" ht="12.75" customHeight="1">
      <c r="B9" s="1280" t="s">
        <v>262</v>
      </c>
      <c r="C9" s="1317"/>
      <c r="D9" s="1317"/>
      <c r="E9" s="1318"/>
      <c r="F9" s="1311"/>
      <c r="G9" s="1311"/>
      <c r="H9" s="1311"/>
      <c r="I9" s="1311"/>
      <c r="J9" s="1311"/>
      <c r="K9" s="1311"/>
      <c r="L9" s="1311"/>
      <c r="M9" s="1311"/>
      <c r="N9" s="1311"/>
      <c r="O9" s="1311"/>
      <c r="P9" s="1311"/>
      <c r="Q9" s="1311"/>
      <c r="R9" s="1311"/>
      <c r="S9" s="1311"/>
      <c r="T9" s="1311"/>
      <c r="U9" s="1311"/>
      <c r="V9" s="1311"/>
      <c r="W9" s="1311"/>
      <c r="X9" s="1311"/>
      <c r="Y9" s="1311"/>
      <c r="Z9" s="1311"/>
      <c r="AA9" s="1311"/>
      <c r="AB9" s="1312"/>
      <c r="AC9" s="1313">
        <f t="shared" ref="AC9:AC15" si="0">SUM(E9:AB9)</f>
        <v>0</v>
      </c>
      <c r="AD9" s="1314"/>
      <c r="AE9" s="1314"/>
      <c r="AF9" s="1315">
        <f t="shared" ref="AF9:AF15" si="1">ROUND(AC9/12,1)</f>
        <v>0</v>
      </c>
      <c r="AG9" s="1315"/>
      <c r="AH9" s="1316"/>
    </row>
    <row r="10" spans="1:36" ht="12.75" customHeight="1">
      <c r="B10" s="1281" t="s">
        <v>263</v>
      </c>
      <c r="C10" s="1198"/>
      <c r="D10" s="1198"/>
      <c r="E10" s="1310"/>
      <c r="F10" s="1296"/>
      <c r="G10" s="1296"/>
      <c r="H10" s="1296"/>
      <c r="I10" s="1296"/>
      <c r="J10" s="1296"/>
      <c r="K10" s="1296"/>
      <c r="L10" s="1296"/>
      <c r="M10" s="1296"/>
      <c r="N10" s="1296"/>
      <c r="O10" s="1296"/>
      <c r="P10" s="1296"/>
      <c r="Q10" s="1296"/>
      <c r="R10" s="1296"/>
      <c r="S10" s="1296"/>
      <c r="T10" s="1296"/>
      <c r="U10" s="1296"/>
      <c r="V10" s="1296"/>
      <c r="W10" s="1296"/>
      <c r="X10" s="1296"/>
      <c r="Y10" s="1296"/>
      <c r="Z10" s="1296"/>
      <c r="AA10" s="1296"/>
      <c r="AB10" s="1305"/>
      <c r="AC10" s="1306">
        <f t="shared" si="0"/>
        <v>0</v>
      </c>
      <c r="AD10" s="1307"/>
      <c r="AE10" s="1307"/>
      <c r="AF10" s="1308">
        <f t="shared" si="1"/>
        <v>0</v>
      </c>
      <c r="AG10" s="1308"/>
      <c r="AH10" s="1309"/>
    </row>
    <row r="11" spans="1:36" ht="12.75" customHeight="1">
      <c r="B11" s="1281" t="s">
        <v>264</v>
      </c>
      <c r="C11" s="1198"/>
      <c r="D11" s="1198"/>
      <c r="E11" s="1310"/>
      <c r="F11" s="1296"/>
      <c r="G11" s="1296"/>
      <c r="H11" s="1296"/>
      <c r="I11" s="1296"/>
      <c r="J11" s="1296"/>
      <c r="K11" s="1296"/>
      <c r="L11" s="1296"/>
      <c r="M11" s="1296"/>
      <c r="N11" s="1296"/>
      <c r="O11" s="1296"/>
      <c r="P11" s="1296"/>
      <c r="Q11" s="1296"/>
      <c r="R11" s="1296"/>
      <c r="S11" s="1296"/>
      <c r="T11" s="1296"/>
      <c r="U11" s="1296"/>
      <c r="V11" s="1296"/>
      <c r="W11" s="1296"/>
      <c r="X11" s="1296"/>
      <c r="Y11" s="1296"/>
      <c r="Z11" s="1296"/>
      <c r="AA11" s="1296"/>
      <c r="AB11" s="1305"/>
      <c r="AC11" s="1306">
        <f t="shared" si="0"/>
        <v>0</v>
      </c>
      <c r="AD11" s="1307"/>
      <c r="AE11" s="1307"/>
      <c r="AF11" s="1308">
        <f t="shared" si="1"/>
        <v>0</v>
      </c>
      <c r="AG11" s="1308"/>
      <c r="AH11" s="1309"/>
    </row>
    <row r="12" spans="1:36" ht="12.75" customHeight="1">
      <c r="B12" s="1281" t="s">
        <v>265</v>
      </c>
      <c r="C12" s="1198"/>
      <c r="D12" s="1198"/>
      <c r="E12" s="1310"/>
      <c r="F12" s="1296"/>
      <c r="G12" s="1296"/>
      <c r="H12" s="1296"/>
      <c r="I12" s="1296"/>
      <c r="J12" s="1296"/>
      <c r="K12" s="1296"/>
      <c r="L12" s="1296"/>
      <c r="M12" s="1296"/>
      <c r="N12" s="1296"/>
      <c r="O12" s="1296"/>
      <c r="P12" s="1296"/>
      <c r="Q12" s="1296"/>
      <c r="R12" s="1296"/>
      <c r="S12" s="1296"/>
      <c r="T12" s="1296"/>
      <c r="U12" s="1296"/>
      <c r="V12" s="1296"/>
      <c r="W12" s="1296"/>
      <c r="X12" s="1296"/>
      <c r="Y12" s="1296"/>
      <c r="Z12" s="1296"/>
      <c r="AA12" s="1296"/>
      <c r="AB12" s="1305"/>
      <c r="AC12" s="1306">
        <f t="shared" si="0"/>
        <v>0</v>
      </c>
      <c r="AD12" s="1307"/>
      <c r="AE12" s="1307"/>
      <c r="AF12" s="1308">
        <f t="shared" si="1"/>
        <v>0</v>
      </c>
      <c r="AG12" s="1308"/>
      <c r="AH12" s="1309"/>
    </row>
    <row r="13" spans="1:36" ht="12.75" customHeight="1">
      <c r="B13" s="1281" t="s">
        <v>266</v>
      </c>
      <c r="C13" s="1198"/>
      <c r="D13" s="1198"/>
      <c r="E13" s="1310"/>
      <c r="F13" s="1296"/>
      <c r="G13" s="1296"/>
      <c r="H13" s="1296"/>
      <c r="I13" s="1296"/>
      <c r="J13" s="1296"/>
      <c r="K13" s="1296"/>
      <c r="L13" s="1296"/>
      <c r="M13" s="1296"/>
      <c r="N13" s="1296"/>
      <c r="O13" s="1296"/>
      <c r="P13" s="1296"/>
      <c r="Q13" s="1296"/>
      <c r="R13" s="1296"/>
      <c r="S13" s="1296"/>
      <c r="T13" s="1296"/>
      <c r="U13" s="1296"/>
      <c r="V13" s="1296"/>
      <c r="W13" s="1296"/>
      <c r="X13" s="1296"/>
      <c r="Y13" s="1296"/>
      <c r="Z13" s="1296"/>
      <c r="AA13" s="1296"/>
      <c r="AB13" s="1305"/>
      <c r="AC13" s="1306">
        <f t="shared" si="0"/>
        <v>0</v>
      </c>
      <c r="AD13" s="1307"/>
      <c r="AE13" s="1307"/>
      <c r="AF13" s="1308">
        <f t="shared" si="1"/>
        <v>0</v>
      </c>
      <c r="AG13" s="1308"/>
      <c r="AH13" s="1309"/>
    </row>
    <row r="14" spans="1:36" ht="12.75" customHeight="1" thickBot="1">
      <c r="B14" s="1302" t="s">
        <v>267</v>
      </c>
      <c r="C14" s="1303"/>
      <c r="D14" s="1303"/>
      <c r="E14" s="1304"/>
      <c r="F14" s="1273"/>
      <c r="G14" s="1273"/>
      <c r="H14" s="1273"/>
      <c r="I14" s="1273"/>
      <c r="J14" s="1273"/>
      <c r="K14" s="1273"/>
      <c r="L14" s="1273"/>
      <c r="M14" s="1273"/>
      <c r="N14" s="1273"/>
      <c r="O14" s="1273"/>
      <c r="P14" s="1273"/>
      <c r="Q14" s="1273"/>
      <c r="R14" s="1273"/>
      <c r="S14" s="1273"/>
      <c r="T14" s="1273"/>
      <c r="U14" s="1273"/>
      <c r="V14" s="1273"/>
      <c r="W14" s="1273"/>
      <c r="X14" s="1273"/>
      <c r="Y14" s="1273"/>
      <c r="Z14" s="1273"/>
      <c r="AA14" s="1273"/>
      <c r="AB14" s="1274"/>
      <c r="AC14" s="1275">
        <f t="shared" si="0"/>
        <v>0</v>
      </c>
      <c r="AD14" s="1276"/>
      <c r="AE14" s="1276"/>
      <c r="AF14" s="1297">
        <f t="shared" si="1"/>
        <v>0</v>
      </c>
      <c r="AG14" s="1297"/>
      <c r="AH14" s="1298"/>
    </row>
    <row r="15" spans="1:36" ht="12.75" customHeight="1" thickTop="1">
      <c r="B15" s="1299" t="s">
        <v>377</v>
      </c>
      <c r="C15" s="1300"/>
      <c r="D15" s="1300"/>
      <c r="E15" s="1301">
        <f>SUM(E7:F14)</f>
        <v>0</v>
      </c>
      <c r="F15" s="1277"/>
      <c r="G15" s="1277">
        <f>SUM(G7:H14)</f>
        <v>0</v>
      </c>
      <c r="H15" s="1277"/>
      <c r="I15" s="1277">
        <f>SUM(I7:J14)</f>
        <v>0</v>
      </c>
      <c r="J15" s="1277"/>
      <c r="K15" s="1277">
        <f>SUM(K7:L14)</f>
        <v>0</v>
      </c>
      <c r="L15" s="1277"/>
      <c r="M15" s="1277">
        <f>SUM(M7:N14)</f>
        <v>0</v>
      </c>
      <c r="N15" s="1277"/>
      <c r="O15" s="1277">
        <f>SUM(O7:P14)</f>
        <v>0</v>
      </c>
      <c r="P15" s="1277"/>
      <c r="Q15" s="1277">
        <f>SUM(Q7:R14)</f>
        <v>0</v>
      </c>
      <c r="R15" s="1277"/>
      <c r="S15" s="1277">
        <f>SUM(S7:T14)</f>
        <v>0</v>
      </c>
      <c r="T15" s="1277"/>
      <c r="U15" s="1277">
        <f>SUM(U7:V14)</f>
        <v>0</v>
      </c>
      <c r="V15" s="1277"/>
      <c r="W15" s="1277">
        <f>SUM(W7:X14)</f>
        <v>0</v>
      </c>
      <c r="X15" s="1277"/>
      <c r="Y15" s="1277">
        <f>SUM(Y7:Z14)</f>
        <v>0</v>
      </c>
      <c r="Z15" s="1277"/>
      <c r="AA15" s="1277">
        <f>SUM(AA7:AB14)</f>
        <v>0</v>
      </c>
      <c r="AB15" s="1278"/>
      <c r="AC15" s="1290">
        <f t="shared" si="0"/>
        <v>0</v>
      </c>
      <c r="AD15" s="1291"/>
      <c r="AE15" s="1291"/>
      <c r="AF15" s="1292">
        <f t="shared" si="1"/>
        <v>0</v>
      </c>
      <c r="AG15" s="1293"/>
      <c r="AH15" s="1294"/>
    </row>
    <row r="16" spans="1:36" ht="5.25" customHeight="1"/>
    <row r="17" spans="1:36" ht="17.25" customHeight="1" thickBot="1">
      <c r="A17" s="210">
        <v>2</v>
      </c>
      <c r="B17" s="1286" t="s">
        <v>378</v>
      </c>
      <c r="C17" s="1286"/>
      <c r="D17" s="1286"/>
      <c r="E17" s="1286"/>
      <c r="F17" s="1286"/>
      <c r="G17" s="1286"/>
      <c r="H17" s="1286"/>
      <c r="I17" s="1286"/>
      <c r="J17" s="1286"/>
      <c r="K17" s="1286"/>
      <c r="L17" s="1286"/>
      <c r="M17" s="1286"/>
      <c r="N17" s="1286"/>
      <c r="O17" s="1286"/>
      <c r="P17" s="1286"/>
      <c r="Q17" s="1286"/>
      <c r="R17" s="1286"/>
      <c r="S17" s="1286"/>
      <c r="T17" s="1286"/>
      <c r="U17" s="1286"/>
      <c r="V17" s="1286"/>
      <c r="W17" s="1286"/>
      <c r="X17" s="1286"/>
      <c r="Y17" s="1286"/>
      <c r="Z17" s="1286"/>
    </row>
    <row r="18" spans="1:36" ht="12.75" customHeight="1" thickBot="1">
      <c r="B18" s="1287" t="s">
        <v>379</v>
      </c>
      <c r="C18" s="1156" t="s">
        <v>380</v>
      </c>
      <c r="D18" s="1156"/>
      <c r="E18" s="1156"/>
      <c r="F18" s="1156"/>
      <c r="G18" s="1156"/>
      <c r="H18" s="1156"/>
      <c r="I18" s="1156"/>
      <c r="J18" s="1156" t="s">
        <v>381</v>
      </c>
      <c r="K18" s="1156"/>
      <c r="L18" s="1156"/>
      <c r="M18" s="1156"/>
      <c r="N18" s="1157" t="s">
        <v>382</v>
      </c>
      <c r="O18" s="1157"/>
      <c r="P18" s="1157"/>
      <c r="Q18" s="1158" t="s">
        <v>383</v>
      </c>
      <c r="R18" s="1159"/>
      <c r="S18" s="1159"/>
      <c r="T18" s="1160"/>
      <c r="U18" s="1156" t="s">
        <v>384</v>
      </c>
      <c r="V18" s="1156"/>
      <c r="W18" s="1156"/>
      <c r="X18" s="1156"/>
      <c r="Y18" s="1161"/>
      <c r="Z18" s="216"/>
      <c r="AA18" s="1096" t="s">
        <v>385</v>
      </c>
      <c r="AB18" s="1096"/>
      <c r="AC18" s="1096"/>
      <c r="AD18" s="1096"/>
      <c r="AE18" s="1096"/>
      <c r="AF18" s="1096"/>
      <c r="AG18" s="1096"/>
      <c r="AH18" s="1096"/>
      <c r="AI18" s="1096"/>
      <c r="AJ18" s="217"/>
    </row>
    <row r="19" spans="1:36" s="217" customFormat="1" ht="12.75" customHeight="1" thickTop="1">
      <c r="B19" s="1288"/>
      <c r="C19" s="1279" t="s">
        <v>386</v>
      </c>
      <c r="D19" s="1209" t="s">
        <v>261</v>
      </c>
      <c r="E19" s="1209"/>
      <c r="F19" s="1209"/>
      <c r="G19" s="1209"/>
      <c r="H19" s="1209"/>
      <c r="I19" s="1209"/>
      <c r="J19" s="1283">
        <f t="shared" ref="J19:J25" si="2">AH20</f>
        <v>1943</v>
      </c>
      <c r="K19" s="1283"/>
      <c r="L19" s="1283"/>
      <c r="M19" s="1283"/>
      <c r="N19" s="1284">
        <f t="shared" ref="N19:N25" si="3">AF8</f>
        <v>0</v>
      </c>
      <c r="O19" s="1284"/>
      <c r="P19" s="1284"/>
      <c r="Q19" s="1212" t="s">
        <v>387</v>
      </c>
      <c r="R19" s="1213"/>
      <c r="S19" s="1213"/>
      <c r="T19" s="1214"/>
      <c r="U19" s="1215">
        <f t="shared" ref="U19:U25" si="4">ROUNDDOWN(J19*N19*30.4*12,0)</f>
        <v>0</v>
      </c>
      <c r="V19" s="1215"/>
      <c r="W19" s="1215"/>
      <c r="X19" s="1215"/>
      <c r="Y19" s="1216"/>
      <c r="AA19" s="1285"/>
      <c r="AB19" s="1285"/>
      <c r="AC19" s="1285"/>
      <c r="AD19" s="1096" t="s">
        <v>388</v>
      </c>
      <c r="AE19" s="1096"/>
      <c r="AF19" s="1096"/>
      <c r="AG19" s="1096"/>
      <c r="AH19" s="1096" t="s">
        <v>381</v>
      </c>
      <c r="AI19" s="1096"/>
    </row>
    <row r="20" spans="1:36" s="217" customFormat="1" ht="12.75" customHeight="1">
      <c r="B20" s="1288"/>
      <c r="C20" s="1280"/>
      <c r="D20" s="1198" t="s">
        <v>262</v>
      </c>
      <c r="E20" s="1198"/>
      <c r="F20" s="1198"/>
      <c r="G20" s="1198"/>
      <c r="H20" s="1198"/>
      <c r="I20" s="1198"/>
      <c r="J20" s="1272">
        <f t="shared" si="2"/>
        <v>3321</v>
      </c>
      <c r="K20" s="1272"/>
      <c r="L20" s="1272"/>
      <c r="M20" s="1272"/>
      <c r="N20" s="1250">
        <f t="shared" si="3"/>
        <v>0</v>
      </c>
      <c r="O20" s="1250"/>
      <c r="P20" s="1250"/>
      <c r="Q20" s="1182"/>
      <c r="R20" s="1183"/>
      <c r="S20" s="1183"/>
      <c r="T20" s="1184"/>
      <c r="U20" s="1126">
        <f t="shared" si="4"/>
        <v>0</v>
      </c>
      <c r="V20" s="1126"/>
      <c r="W20" s="1126"/>
      <c r="X20" s="1126"/>
      <c r="Y20" s="1127"/>
      <c r="AA20" s="1125" t="s">
        <v>261</v>
      </c>
      <c r="AB20" s="1125"/>
      <c r="AC20" s="1125"/>
      <c r="AD20" s="1096">
        <v>182</v>
      </c>
      <c r="AE20" s="1096"/>
      <c r="AF20" s="1109" t="s">
        <v>389</v>
      </c>
      <c r="AG20" s="1109"/>
      <c r="AH20" s="1107">
        <f>ROUNDDOWN(AD20*10.68,0)</f>
        <v>1943</v>
      </c>
      <c r="AI20" s="1107"/>
      <c r="AJ20" s="218"/>
    </row>
    <row r="21" spans="1:36" s="217" customFormat="1" ht="12.75" customHeight="1">
      <c r="B21" s="1288"/>
      <c r="C21" s="1281"/>
      <c r="D21" s="1198" t="s">
        <v>263</v>
      </c>
      <c r="E21" s="1198"/>
      <c r="F21" s="1198"/>
      <c r="G21" s="1198"/>
      <c r="H21" s="1198"/>
      <c r="I21" s="1198"/>
      <c r="J21" s="1272">
        <f t="shared" si="2"/>
        <v>5745</v>
      </c>
      <c r="K21" s="1272"/>
      <c r="L21" s="1272"/>
      <c r="M21" s="1272"/>
      <c r="N21" s="1250">
        <f t="shared" si="3"/>
        <v>0</v>
      </c>
      <c r="O21" s="1250"/>
      <c r="P21" s="1250"/>
      <c r="Q21" s="1182"/>
      <c r="R21" s="1183"/>
      <c r="S21" s="1183"/>
      <c r="T21" s="1184"/>
      <c r="U21" s="1126">
        <f t="shared" si="4"/>
        <v>0</v>
      </c>
      <c r="V21" s="1126"/>
      <c r="W21" s="1126"/>
      <c r="X21" s="1126"/>
      <c r="Y21" s="1127"/>
      <c r="AA21" s="1125" t="s">
        <v>262</v>
      </c>
      <c r="AB21" s="1125"/>
      <c r="AC21" s="1125"/>
      <c r="AD21" s="1096">
        <v>311</v>
      </c>
      <c r="AE21" s="1096"/>
      <c r="AF21" s="1109"/>
      <c r="AG21" s="1109"/>
      <c r="AH21" s="1107">
        <f t="shared" ref="AH21:AH26" si="5">ROUNDDOWN(AD21*10.68,0)</f>
        <v>3321</v>
      </c>
      <c r="AI21" s="1107"/>
      <c r="AJ21" s="218"/>
    </row>
    <row r="22" spans="1:36" s="217" customFormat="1" ht="12.75" customHeight="1">
      <c r="B22" s="1288"/>
      <c r="C22" s="1281"/>
      <c r="D22" s="1198" t="s">
        <v>264</v>
      </c>
      <c r="E22" s="1198"/>
      <c r="F22" s="1198"/>
      <c r="G22" s="1198"/>
      <c r="H22" s="1198"/>
      <c r="I22" s="1198"/>
      <c r="J22" s="1272">
        <f t="shared" si="2"/>
        <v>6450</v>
      </c>
      <c r="K22" s="1272"/>
      <c r="L22" s="1272"/>
      <c r="M22" s="1272"/>
      <c r="N22" s="1250">
        <f t="shared" si="3"/>
        <v>0</v>
      </c>
      <c r="O22" s="1250"/>
      <c r="P22" s="1250"/>
      <c r="Q22" s="1182"/>
      <c r="R22" s="1183"/>
      <c r="S22" s="1183"/>
      <c r="T22" s="1184"/>
      <c r="U22" s="1126">
        <f t="shared" si="4"/>
        <v>0</v>
      </c>
      <c r="V22" s="1126"/>
      <c r="W22" s="1126"/>
      <c r="X22" s="1126"/>
      <c r="Y22" s="1127"/>
      <c r="AA22" s="1125" t="s">
        <v>263</v>
      </c>
      <c r="AB22" s="1125"/>
      <c r="AC22" s="1125"/>
      <c r="AD22" s="1096">
        <v>538</v>
      </c>
      <c r="AE22" s="1096"/>
      <c r="AF22" s="1109"/>
      <c r="AG22" s="1109"/>
      <c r="AH22" s="1107">
        <f t="shared" si="5"/>
        <v>5745</v>
      </c>
      <c r="AI22" s="1107"/>
      <c r="AJ22" s="218"/>
    </row>
    <row r="23" spans="1:36" s="217" customFormat="1" ht="12.75" customHeight="1">
      <c r="B23" s="1288"/>
      <c r="C23" s="1281"/>
      <c r="D23" s="1198" t="s">
        <v>265</v>
      </c>
      <c r="E23" s="1198"/>
      <c r="F23" s="1198"/>
      <c r="G23" s="1198"/>
      <c r="H23" s="1198"/>
      <c r="I23" s="1198"/>
      <c r="J23" s="1272">
        <f t="shared" si="2"/>
        <v>7198</v>
      </c>
      <c r="K23" s="1272"/>
      <c r="L23" s="1272"/>
      <c r="M23" s="1272"/>
      <c r="N23" s="1250">
        <f t="shared" si="3"/>
        <v>0</v>
      </c>
      <c r="O23" s="1250"/>
      <c r="P23" s="1250"/>
      <c r="Q23" s="1182"/>
      <c r="R23" s="1183"/>
      <c r="S23" s="1183"/>
      <c r="T23" s="1184"/>
      <c r="U23" s="1126">
        <f t="shared" si="4"/>
        <v>0</v>
      </c>
      <c r="V23" s="1126"/>
      <c r="W23" s="1126"/>
      <c r="X23" s="1126"/>
      <c r="Y23" s="1127"/>
      <c r="AA23" s="1125" t="s">
        <v>264</v>
      </c>
      <c r="AB23" s="1125"/>
      <c r="AC23" s="1125"/>
      <c r="AD23" s="1096">
        <v>604</v>
      </c>
      <c r="AE23" s="1096"/>
      <c r="AF23" s="1096" t="s">
        <v>390</v>
      </c>
      <c r="AG23" s="1096"/>
      <c r="AH23" s="1107">
        <f t="shared" si="5"/>
        <v>6450</v>
      </c>
      <c r="AI23" s="1107"/>
      <c r="AJ23" s="218"/>
    </row>
    <row r="24" spans="1:36" s="217" customFormat="1" ht="12.75" customHeight="1">
      <c r="B24" s="1288"/>
      <c r="C24" s="1281"/>
      <c r="D24" s="1198" t="s">
        <v>266</v>
      </c>
      <c r="E24" s="1198"/>
      <c r="F24" s="1198"/>
      <c r="G24" s="1198"/>
      <c r="H24" s="1198"/>
      <c r="I24" s="1198"/>
      <c r="J24" s="1272">
        <f t="shared" si="2"/>
        <v>7881</v>
      </c>
      <c r="K24" s="1272"/>
      <c r="L24" s="1272"/>
      <c r="M24" s="1272"/>
      <c r="N24" s="1250">
        <f t="shared" si="3"/>
        <v>0</v>
      </c>
      <c r="O24" s="1250"/>
      <c r="P24" s="1250"/>
      <c r="Q24" s="1182"/>
      <c r="R24" s="1183"/>
      <c r="S24" s="1183"/>
      <c r="T24" s="1184"/>
      <c r="U24" s="1126">
        <f t="shared" si="4"/>
        <v>0</v>
      </c>
      <c r="V24" s="1126"/>
      <c r="W24" s="1126"/>
      <c r="X24" s="1126"/>
      <c r="Y24" s="1127"/>
      <c r="AA24" s="1125" t="s">
        <v>265</v>
      </c>
      <c r="AB24" s="1125"/>
      <c r="AC24" s="1125"/>
      <c r="AD24" s="1096">
        <v>674</v>
      </c>
      <c r="AE24" s="1096"/>
      <c r="AF24" s="1096"/>
      <c r="AG24" s="1096"/>
      <c r="AH24" s="1107">
        <f t="shared" si="5"/>
        <v>7198</v>
      </c>
      <c r="AI24" s="1107"/>
      <c r="AJ24" s="218"/>
    </row>
    <row r="25" spans="1:36" s="217" customFormat="1" ht="12.75" customHeight="1">
      <c r="B25" s="1288"/>
      <c r="C25" s="1281"/>
      <c r="D25" s="1198" t="s">
        <v>267</v>
      </c>
      <c r="E25" s="1198"/>
      <c r="F25" s="1198"/>
      <c r="G25" s="1198"/>
      <c r="H25" s="1198"/>
      <c r="I25" s="1198"/>
      <c r="J25" s="1272">
        <f t="shared" si="2"/>
        <v>8618</v>
      </c>
      <c r="K25" s="1272"/>
      <c r="L25" s="1272"/>
      <c r="M25" s="1272"/>
      <c r="N25" s="1250">
        <f t="shared" si="3"/>
        <v>0</v>
      </c>
      <c r="O25" s="1250"/>
      <c r="P25" s="1250"/>
      <c r="Q25" s="1172"/>
      <c r="R25" s="1173"/>
      <c r="S25" s="1173"/>
      <c r="T25" s="1174"/>
      <c r="U25" s="1126">
        <f t="shared" si="4"/>
        <v>0</v>
      </c>
      <c r="V25" s="1126"/>
      <c r="W25" s="1126"/>
      <c r="X25" s="1126"/>
      <c r="Y25" s="1127"/>
      <c r="AA25" s="1125" t="s">
        <v>266</v>
      </c>
      <c r="AB25" s="1125"/>
      <c r="AC25" s="1125"/>
      <c r="AD25" s="1096">
        <v>738</v>
      </c>
      <c r="AE25" s="1096"/>
      <c r="AF25" s="1096"/>
      <c r="AG25" s="1096"/>
      <c r="AH25" s="1107">
        <f t="shared" si="5"/>
        <v>7881</v>
      </c>
      <c r="AI25" s="1107"/>
      <c r="AJ25" s="218"/>
    </row>
    <row r="26" spans="1:36" s="217" customFormat="1" ht="12.75" customHeight="1">
      <c r="B26" s="1288"/>
      <c r="C26" s="1282"/>
      <c r="D26" s="1200"/>
      <c r="E26" s="1201"/>
      <c r="F26" s="1201"/>
      <c r="G26" s="1201"/>
      <c r="H26" s="1120" t="s">
        <v>391</v>
      </c>
      <c r="I26" s="1121"/>
      <c r="J26" s="1148"/>
      <c r="K26" s="1148"/>
      <c r="L26" s="1148"/>
      <c r="M26" s="1148"/>
      <c r="N26" s="1199"/>
      <c r="O26" s="1199"/>
      <c r="P26" s="1199"/>
      <c r="Q26" s="1200"/>
      <c r="R26" s="1201"/>
      <c r="S26" s="1201"/>
      <c r="T26" s="1202"/>
      <c r="U26" s="1148"/>
      <c r="V26" s="1148"/>
      <c r="W26" s="1148"/>
      <c r="X26" s="1148"/>
      <c r="Y26" s="1271"/>
      <c r="AA26" s="1125" t="s">
        <v>267</v>
      </c>
      <c r="AB26" s="1125"/>
      <c r="AC26" s="1125"/>
      <c r="AD26" s="1096">
        <v>807</v>
      </c>
      <c r="AE26" s="1096"/>
      <c r="AF26" s="1096"/>
      <c r="AG26" s="1096"/>
      <c r="AH26" s="1107">
        <f t="shared" si="5"/>
        <v>8618</v>
      </c>
      <c r="AI26" s="1107"/>
      <c r="AJ26" s="218"/>
    </row>
    <row r="27" spans="1:36" s="217" customFormat="1" ht="12.75" customHeight="1">
      <c r="B27" s="1288"/>
      <c r="C27" s="1234"/>
      <c r="D27" s="1168"/>
      <c r="E27" s="1169"/>
      <c r="F27" s="1169"/>
      <c r="G27" s="1169"/>
      <c r="H27" s="1237" t="s">
        <v>391</v>
      </c>
      <c r="I27" s="1238"/>
      <c r="J27" s="1265"/>
      <c r="K27" s="1265"/>
      <c r="L27" s="1265"/>
      <c r="M27" s="1265"/>
      <c r="N27" s="1266"/>
      <c r="O27" s="1266"/>
      <c r="P27" s="1266"/>
      <c r="Q27" s="1267"/>
      <c r="R27" s="1268"/>
      <c r="S27" s="1268"/>
      <c r="T27" s="1269"/>
      <c r="U27" s="1265"/>
      <c r="V27" s="1265"/>
      <c r="W27" s="1265"/>
      <c r="X27" s="1265"/>
      <c r="Y27" s="1270"/>
    </row>
    <row r="28" spans="1:36" s="217" customFormat="1" ht="12.75" customHeight="1">
      <c r="B28" s="1288"/>
      <c r="C28" s="1234" t="s">
        <v>270</v>
      </c>
      <c r="D28" s="1165"/>
      <c r="E28" s="1165"/>
      <c r="F28" s="1165"/>
      <c r="G28" s="1165" t="s">
        <v>392</v>
      </c>
      <c r="H28" s="1165"/>
      <c r="I28" s="1165"/>
      <c r="J28" s="1166"/>
      <c r="K28" s="1166"/>
      <c r="L28" s="1166"/>
      <c r="M28" s="1166"/>
      <c r="N28" s="1235">
        <f>AF15</f>
        <v>0</v>
      </c>
      <c r="O28" s="1235"/>
      <c r="P28" s="1235"/>
      <c r="Q28" s="1236" t="s">
        <v>393</v>
      </c>
      <c r="R28" s="1237"/>
      <c r="S28" s="1237"/>
      <c r="T28" s="1238"/>
      <c r="U28" s="1239">
        <f>ROUNDDOWN(J28*N28*12,0)</f>
        <v>0</v>
      </c>
      <c r="V28" s="1239"/>
      <c r="W28" s="1239"/>
      <c r="X28" s="1239"/>
      <c r="Y28" s="1240"/>
      <c r="AA28" s="1096" t="s">
        <v>394</v>
      </c>
      <c r="AB28" s="1096"/>
      <c r="AC28" s="1096"/>
      <c r="AD28" s="1096"/>
      <c r="AE28" s="1096"/>
      <c r="AF28" s="1096"/>
      <c r="AG28" s="1096"/>
      <c r="AH28" s="1096"/>
      <c r="AI28" s="1096"/>
    </row>
    <row r="29" spans="1:36" s="217" customFormat="1" ht="12.75" customHeight="1">
      <c r="B29" s="1288"/>
      <c r="C29" s="1234" t="s">
        <v>271</v>
      </c>
      <c r="D29" s="1165"/>
      <c r="E29" s="1165"/>
      <c r="F29" s="1165"/>
      <c r="G29" s="1165" t="s">
        <v>392</v>
      </c>
      <c r="H29" s="1165"/>
      <c r="I29" s="1165"/>
      <c r="J29" s="1166"/>
      <c r="K29" s="1166"/>
      <c r="L29" s="1166"/>
      <c r="M29" s="1166"/>
      <c r="N29" s="1235">
        <f>AF15</f>
        <v>0</v>
      </c>
      <c r="O29" s="1235"/>
      <c r="P29" s="1235"/>
      <c r="Q29" s="1236" t="s">
        <v>393</v>
      </c>
      <c r="R29" s="1237"/>
      <c r="S29" s="1237"/>
      <c r="T29" s="1238"/>
      <c r="U29" s="1239">
        <f>ROUNDDOWN(J29*N29*12,0)</f>
        <v>0</v>
      </c>
      <c r="V29" s="1239"/>
      <c r="W29" s="1239"/>
      <c r="X29" s="1239"/>
      <c r="Y29" s="1240"/>
      <c r="AA29" s="219"/>
      <c r="AB29" s="219"/>
      <c r="AC29" s="219"/>
      <c r="AD29" s="1096" t="s">
        <v>388</v>
      </c>
      <c r="AE29" s="1096"/>
      <c r="AF29" s="219"/>
      <c r="AG29" s="219"/>
      <c r="AH29" s="1096" t="s">
        <v>381</v>
      </c>
      <c r="AI29" s="1096"/>
    </row>
    <row r="30" spans="1:36" s="217" customFormat="1" ht="12.75" customHeight="1">
      <c r="B30" s="1288"/>
      <c r="C30" s="1234" t="s">
        <v>296</v>
      </c>
      <c r="D30" s="1165"/>
      <c r="E30" s="1165"/>
      <c r="F30" s="1165"/>
      <c r="G30" s="1165" t="s">
        <v>392</v>
      </c>
      <c r="H30" s="1165"/>
      <c r="I30" s="1165"/>
      <c r="J30" s="1166"/>
      <c r="K30" s="1166"/>
      <c r="L30" s="1166"/>
      <c r="M30" s="1166"/>
      <c r="N30" s="1235">
        <f>AF15</f>
        <v>0</v>
      </c>
      <c r="O30" s="1235"/>
      <c r="P30" s="1235"/>
      <c r="Q30" s="1236" t="s">
        <v>393</v>
      </c>
      <c r="R30" s="1237"/>
      <c r="S30" s="1237"/>
      <c r="T30" s="1238"/>
      <c r="U30" s="1239">
        <f>ROUNDDOWN(J30*N30*12,0)</f>
        <v>0</v>
      </c>
      <c r="V30" s="1239"/>
      <c r="W30" s="1239"/>
      <c r="X30" s="1239"/>
      <c r="Y30" s="1240"/>
      <c r="AA30" s="1108" t="s">
        <v>395</v>
      </c>
      <c r="AB30" s="1108"/>
      <c r="AC30" s="1108"/>
      <c r="AD30" s="1096">
        <v>12</v>
      </c>
      <c r="AE30" s="1096"/>
      <c r="AF30" s="1109" t="s">
        <v>389</v>
      </c>
      <c r="AG30" s="1109"/>
      <c r="AH30" s="1096">
        <f>ROUNDDOWN(AD30*10.68,0)</f>
        <v>128</v>
      </c>
      <c r="AI30" s="1096"/>
      <c r="AJ30" s="219"/>
    </row>
    <row r="31" spans="1:36" s="217" customFormat="1" ht="12.75" customHeight="1">
      <c r="B31" s="1288"/>
      <c r="C31" s="1241" t="s">
        <v>396</v>
      </c>
      <c r="D31" s="1245" t="s">
        <v>397</v>
      </c>
      <c r="E31" s="1246"/>
      <c r="F31" s="1246"/>
      <c r="G31" s="1246"/>
      <c r="H31" s="1246"/>
      <c r="I31" s="1247"/>
      <c r="J31" s="1248"/>
      <c r="K31" s="1248"/>
      <c r="L31" s="1248"/>
      <c r="M31" s="1248"/>
      <c r="N31" s="1249">
        <f>AF15</f>
        <v>0</v>
      </c>
      <c r="O31" s="1249"/>
      <c r="P31" s="1249"/>
      <c r="Q31" s="1252" t="s">
        <v>398</v>
      </c>
      <c r="R31" s="1253"/>
      <c r="S31" s="1253"/>
      <c r="T31" s="1254"/>
      <c r="U31" s="1258">
        <f>ROUNDDOWN(J35*N31*30.4*12,0)</f>
        <v>0</v>
      </c>
      <c r="V31" s="1258"/>
      <c r="W31" s="1258"/>
      <c r="X31" s="1258"/>
      <c r="Y31" s="1259"/>
      <c r="Z31" s="219"/>
      <c r="AA31" s="1108"/>
      <c r="AB31" s="1108"/>
      <c r="AC31" s="1108"/>
      <c r="AD31" s="1096"/>
      <c r="AE31" s="1096"/>
      <c r="AF31" s="1109"/>
      <c r="AG31" s="1109"/>
      <c r="AH31" s="1096"/>
      <c r="AI31" s="1096"/>
    </row>
    <row r="32" spans="1:36" s="217" customFormat="1" ht="12.75" customHeight="1">
      <c r="B32" s="1288"/>
      <c r="C32" s="1242"/>
      <c r="D32" s="1119" t="s">
        <v>399</v>
      </c>
      <c r="E32" s="1120"/>
      <c r="F32" s="1120"/>
      <c r="G32" s="1120"/>
      <c r="H32" s="1120"/>
      <c r="I32" s="1121"/>
      <c r="J32" s="1148"/>
      <c r="K32" s="1148"/>
      <c r="L32" s="1148"/>
      <c r="M32" s="1148"/>
      <c r="N32" s="1250"/>
      <c r="O32" s="1250"/>
      <c r="P32" s="1250"/>
      <c r="Q32" s="1182"/>
      <c r="R32" s="1183"/>
      <c r="S32" s="1183"/>
      <c r="T32" s="1184"/>
      <c r="U32" s="1126"/>
      <c r="V32" s="1126"/>
      <c r="W32" s="1126"/>
      <c r="X32" s="1126"/>
      <c r="Y32" s="1127"/>
      <c r="AA32" s="1123" t="s">
        <v>430</v>
      </c>
      <c r="AB32" s="1124"/>
      <c r="AC32" s="1124"/>
      <c r="AD32" s="1096">
        <v>10</v>
      </c>
      <c r="AE32" s="1096"/>
      <c r="AF32" s="1096" t="s">
        <v>390</v>
      </c>
      <c r="AG32" s="1096"/>
      <c r="AH32" s="1096">
        <f>ROUNDDOWN(AD32*10.68,0)</f>
        <v>106</v>
      </c>
      <c r="AI32" s="1096"/>
    </row>
    <row r="33" spans="2:36" s="217" customFormat="1" ht="12.75" customHeight="1">
      <c r="B33" s="1288"/>
      <c r="C33" s="1242"/>
      <c r="D33" s="1119" t="s">
        <v>400</v>
      </c>
      <c r="E33" s="1120"/>
      <c r="F33" s="1120"/>
      <c r="G33" s="1120"/>
      <c r="H33" s="1120"/>
      <c r="I33" s="1121"/>
      <c r="J33" s="1148"/>
      <c r="K33" s="1148"/>
      <c r="L33" s="1148"/>
      <c r="M33" s="1148"/>
      <c r="N33" s="1250"/>
      <c r="O33" s="1250"/>
      <c r="P33" s="1250"/>
      <c r="Q33" s="1182"/>
      <c r="R33" s="1183"/>
      <c r="S33" s="1183"/>
      <c r="T33" s="1184"/>
      <c r="U33" s="1126"/>
      <c r="V33" s="1126"/>
      <c r="W33" s="1126"/>
      <c r="X33" s="1126"/>
      <c r="Y33" s="1127"/>
      <c r="AA33" s="1124"/>
      <c r="AB33" s="1124"/>
      <c r="AC33" s="1124"/>
      <c r="AD33" s="1096"/>
      <c r="AE33" s="1096"/>
      <c r="AF33" s="1096"/>
      <c r="AG33" s="1096"/>
      <c r="AH33" s="1096"/>
      <c r="AI33" s="1096"/>
    </row>
    <row r="34" spans="2:36" s="217" customFormat="1" ht="12.75" customHeight="1">
      <c r="B34" s="1288"/>
      <c r="C34" s="1243"/>
      <c r="D34" s="1119" t="s">
        <v>274</v>
      </c>
      <c r="E34" s="1120"/>
      <c r="F34" s="1120"/>
      <c r="G34" s="1120"/>
      <c r="H34" s="1120"/>
      <c r="I34" s="1121"/>
      <c r="J34" s="1262"/>
      <c r="K34" s="1263"/>
      <c r="L34" s="1263"/>
      <c r="M34" s="1264"/>
      <c r="N34" s="1251"/>
      <c r="O34" s="1251"/>
      <c r="P34" s="1251"/>
      <c r="Q34" s="1182"/>
      <c r="R34" s="1183"/>
      <c r="S34" s="1183"/>
      <c r="T34" s="1184"/>
      <c r="U34" s="1260"/>
      <c r="V34" s="1260"/>
      <c r="W34" s="1260"/>
      <c r="X34" s="1260"/>
      <c r="Y34" s="1261"/>
    </row>
    <row r="35" spans="2:36" s="217" customFormat="1" ht="12.75" customHeight="1">
      <c r="B35" s="1288"/>
      <c r="C35" s="1244"/>
      <c r="D35" s="1236" t="s">
        <v>402</v>
      </c>
      <c r="E35" s="1237"/>
      <c r="F35" s="1237"/>
      <c r="G35" s="1237"/>
      <c r="H35" s="1237"/>
      <c r="I35" s="1238"/>
      <c r="J35" s="1295">
        <f>SUM(J31:M34)</f>
        <v>0</v>
      </c>
      <c r="K35" s="1295"/>
      <c r="L35" s="1295"/>
      <c r="M35" s="1295"/>
      <c r="N35" s="1235"/>
      <c r="O35" s="1235"/>
      <c r="P35" s="1235"/>
      <c r="Q35" s="1255"/>
      <c r="R35" s="1256"/>
      <c r="S35" s="1256"/>
      <c r="T35" s="1257"/>
      <c r="U35" s="1239"/>
      <c r="V35" s="1239"/>
      <c r="W35" s="1239"/>
      <c r="X35" s="1239"/>
      <c r="Y35" s="1240"/>
      <c r="AA35" s="1096" t="s">
        <v>401</v>
      </c>
      <c r="AB35" s="1096"/>
      <c r="AC35" s="1096"/>
      <c r="AD35" s="1096"/>
      <c r="AE35" s="1096"/>
      <c r="AF35" s="1096"/>
      <c r="AG35" s="1096"/>
      <c r="AH35" s="1096"/>
      <c r="AI35" s="1096"/>
    </row>
    <row r="36" spans="2:36" s="217" customFormat="1" ht="12.75" customHeight="1">
      <c r="B36" s="1288"/>
      <c r="C36" s="222" t="s">
        <v>302</v>
      </c>
      <c r="D36" s="1222"/>
      <c r="E36" s="1222"/>
      <c r="F36" s="1222"/>
      <c r="G36" s="1222"/>
      <c r="H36" s="1222"/>
      <c r="I36" s="1222"/>
      <c r="J36" s="1223"/>
      <c r="K36" s="1224"/>
      <c r="L36" s="1224"/>
      <c r="M36" s="1225"/>
      <c r="N36" s="1226"/>
      <c r="O36" s="1226"/>
      <c r="P36" s="1226"/>
      <c r="Q36" s="1227"/>
      <c r="R36" s="1228"/>
      <c r="S36" s="1228"/>
      <c r="T36" s="1229"/>
      <c r="U36" s="1175"/>
      <c r="V36" s="1175"/>
      <c r="W36" s="1175"/>
      <c r="X36" s="1175"/>
      <c r="Y36" s="1230"/>
      <c r="AA36" s="219"/>
      <c r="AB36" s="219"/>
      <c r="AC36" s="219"/>
      <c r="AD36" s="1096" t="s">
        <v>388</v>
      </c>
      <c r="AE36" s="1096"/>
      <c r="AF36" s="1105" t="s">
        <v>389</v>
      </c>
      <c r="AG36" s="1105"/>
      <c r="AH36" s="1096" t="s">
        <v>381</v>
      </c>
      <c r="AI36" s="1096"/>
      <c r="AJ36" s="219"/>
    </row>
    <row r="37" spans="2:36" s="217" customFormat="1" ht="12.75" customHeight="1" thickBot="1">
      <c r="B37" s="1289"/>
      <c r="C37" s="223" t="s">
        <v>302</v>
      </c>
      <c r="D37" s="1220"/>
      <c r="E37" s="1220"/>
      <c r="F37" s="1220"/>
      <c r="G37" s="1220"/>
      <c r="H37" s="1220"/>
      <c r="I37" s="1220"/>
      <c r="J37" s="1186"/>
      <c r="K37" s="1187"/>
      <c r="L37" s="1187"/>
      <c r="M37" s="1188"/>
      <c r="N37" s="1221"/>
      <c r="O37" s="1221"/>
      <c r="P37" s="1221"/>
      <c r="Q37" s="1189"/>
      <c r="R37" s="1190"/>
      <c r="S37" s="1190"/>
      <c r="T37" s="1191"/>
      <c r="U37" s="1192"/>
      <c r="V37" s="1192"/>
      <c r="W37" s="1192"/>
      <c r="X37" s="1192"/>
      <c r="Y37" s="1193"/>
      <c r="AA37" s="1106" t="s">
        <v>403</v>
      </c>
      <c r="AB37" s="1106"/>
      <c r="AC37" s="1106"/>
      <c r="AD37" s="1096">
        <v>80</v>
      </c>
      <c r="AE37" s="1096"/>
      <c r="AF37" s="1096" t="s">
        <v>390</v>
      </c>
      <c r="AG37" s="1096"/>
      <c r="AH37" s="1096">
        <f>ROUNDDOWN(AD37*10.68,0)</f>
        <v>854</v>
      </c>
      <c r="AI37" s="1096"/>
      <c r="AJ37" s="219"/>
    </row>
    <row r="38" spans="2:36" s="217" customFormat="1" ht="14.25" customHeight="1" thickTop="1" thickBot="1">
      <c r="B38" s="1110" t="s">
        <v>404</v>
      </c>
      <c r="C38" s="1111"/>
      <c r="D38" s="1111"/>
      <c r="E38" s="1111"/>
      <c r="F38" s="1111"/>
      <c r="G38" s="1111"/>
      <c r="H38" s="1111"/>
      <c r="I38" s="1111"/>
      <c r="J38" s="1111"/>
      <c r="K38" s="1111"/>
      <c r="L38" s="1111"/>
      <c r="M38" s="1111"/>
      <c r="N38" s="1111"/>
      <c r="O38" s="1111"/>
      <c r="P38" s="1112"/>
      <c r="Q38" s="1113"/>
      <c r="R38" s="1114"/>
      <c r="S38" s="1114"/>
      <c r="T38" s="1115"/>
      <c r="U38" s="1231">
        <f>SUM(U19:Y37)</f>
        <v>0</v>
      </c>
      <c r="V38" s="1232"/>
      <c r="W38" s="1232"/>
      <c r="X38" s="1232"/>
      <c r="Y38" s="1233"/>
      <c r="AA38" s="1106"/>
      <c r="AB38" s="1106"/>
      <c r="AC38" s="1106"/>
      <c r="AD38" s="1096"/>
      <c r="AE38" s="1096"/>
      <c r="AF38" s="1096"/>
      <c r="AG38" s="1096"/>
      <c r="AH38" s="1096"/>
      <c r="AI38" s="1096"/>
      <c r="AJ38" s="224"/>
    </row>
    <row r="39" spans="2:36" s="217" customFormat="1" ht="6" customHeight="1" thickBot="1">
      <c r="AA39" s="224"/>
      <c r="AB39" s="224"/>
      <c r="AC39" s="224"/>
      <c r="AD39" s="224"/>
      <c r="AE39" s="224"/>
      <c r="AF39" s="224"/>
      <c r="AG39" s="224"/>
      <c r="AH39" s="224"/>
      <c r="AI39" s="224"/>
      <c r="AJ39" s="224"/>
    </row>
    <row r="40" spans="2:36" ht="12.75" customHeight="1" thickBot="1">
      <c r="B40" s="1152" t="s">
        <v>405</v>
      </c>
      <c r="C40" s="1155" t="s">
        <v>380</v>
      </c>
      <c r="D40" s="1156"/>
      <c r="E40" s="1156"/>
      <c r="F40" s="1156"/>
      <c r="G40" s="1156"/>
      <c r="H40" s="1156"/>
      <c r="I40" s="1156"/>
      <c r="J40" s="1156" t="s">
        <v>381</v>
      </c>
      <c r="K40" s="1156"/>
      <c r="L40" s="1156"/>
      <c r="M40" s="1156"/>
      <c r="N40" s="1157" t="s">
        <v>406</v>
      </c>
      <c r="O40" s="1157"/>
      <c r="P40" s="1157"/>
      <c r="Q40" s="1158" t="s">
        <v>383</v>
      </c>
      <c r="R40" s="1159"/>
      <c r="S40" s="1159"/>
      <c r="T40" s="1160"/>
      <c r="U40" s="1156" t="s">
        <v>407</v>
      </c>
      <c r="V40" s="1156"/>
      <c r="W40" s="1156"/>
      <c r="X40" s="1156"/>
      <c r="Y40" s="1161"/>
      <c r="Z40" s="216"/>
      <c r="AA40" s="233"/>
      <c r="AB40" s="234"/>
      <c r="AC40" s="234"/>
      <c r="AD40" s="234"/>
      <c r="AE40" s="234"/>
      <c r="AF40" s="234"/>
      <c r="AG40" s="234"/>
      <c r="AH40" s="234"/>
      <c r="AI40" s="234"/>
      <c r="AJ40" s="234"/>
    </row>
    <row r="41" spans="2:36" s="217" customFormat="1" ht="12.75" customHeight="1" thickTop="1">
      <c r="B41" s="1153"/>
      <c r="C41" s="1162" t="s">
        <v>408</v>
      </c>
      <c r="D41" s="1209" t="s">
        <v>409</v>
      </c>
      <c r="E41" s="1209"/>
      <c r="F41" s="1209"/>
      <c r="G41" s="1209"/>
      <c r="H41" s="1209"/>
      <c r="I41" s="1209"/>
      <c r="J41" s="1210"/>
      <c r="K41" s="1210"/>
      <c r="L41" s="1210"/>
      <c r="M41" s="1210"/>
      <c r="N41" s="1211"/>
      <c r="O41" s="1211"/>
      <c r="P41" s="1211"/>
      <c r="Q41" s="1212" t="s">
        <v>393</v>
      </c>
      <c r="R41" s="1213"/>
      <c r="S41" s="1213"/>
      <c r="T41" s="1214"/>
      <c r="U41" s="1215">
        <f t="shared" ref="U41:U53" si="6">ROUNDDOWN(J41*N41*12,0)</f>
        <v>0</v>
      </c>
      <c r="V41" s="1215"/>
      <c r="W41" s="1215"/>
      <c r="X41" s="1215"/>
      <c r="Y41" s="1216"/>
      <c r="AA41" s="235"/>
      <c r="AB41" s="236"/>
      <c r="AC41" s="236"/>
      <c r="AD41" s="236"/>
      <c r="AE41" s="236"/>
      <c r="AF41" s="236"/>
      <c r="AG41" s="236"/>
      <c r="AH41" s="236"/>
      <c r="AI41" s="236"/>
      <c r="AJ41" s="236"/>
    </row>
    <row r="42" spans="2:36" s="217" customFormat="1" ht="12.75" customHeight="1">
      <c r="B42" s="1153"/>
      <c r="C42" s="1163"/>
      <c r="D42" s="1217" t="s">
        <v>411</v>
      </c>
      <c r="E42" s="1218"/>
      <c r="F42" s="1218"/>
      <c r="G42" s="1119" t="s">
        <v>326</v>
      </c>
      <c r="H42" s="1120"/>
      <c r="I42" s="1121"/>
      <c r="J42" s="1148"/>
      <c r="K42" s="1148"/>
      <c r="L42" s="1148"/>
      <c r="M42" s="1148"/>
      <c r="N42" s="1199"/>
      <c r="O42" s="1199"/>
      <c r="P42" s="1199"/>
      <c r="Q42" s="1182"/>
      <c r="R42" s="1183"/>
      <c r="S42" s="1183"/>
      <c r="T42" s="1184"/>
      <c r="U42" s="1126">
        <f t="shared" si="6"/>
        <v>0</v>
      </c>
      <c r="V42" s="1126"/>
      <c r="W42" s="1126"/>
      <c r="X42" s="1126"/>
      <c r="Y42" s="1127"/>
      <c r="AA42" s="236"/>
      <c r="AB42" s="236"/>
      <c r="AC42" s="236"/>
      <c r="AD42" s="236"/>
      <c r="AE42" s="236"/>
      <c r="AF42" s="236"/>
      <c r="AG42" s="236"/>
      <c r="AH42" s="236"/>
      <c r="AI42" s="236"/>
      <c r="AJ42" s="236"/>
    </row>
    <row r="43" spans="2:36" s="217" customFormat="1" ht="12.75" customHeight="1">
      <c r="B43" s="1153"/>
      <c r="C43" s="1163"/>
      <c r="D43" s="1172"/>
      <c r="E43" s="1173"/>
      <c r="F43" s="1173"/>
      <c r="G43" s="1119" t="s">
        <v>327</v>
      </c>
      <c r="H43" s="1120"/>
      <c r="I43" s="1121"/>
      <c r="J43" s="1148"/>
      <c r="K43" s="1148"/>
      <c r="L43" s="1148"/>
      <c r="M43" s="1148"/>
      <c r="N43" s="1199"/>
      <c r="O43" s="1199"/>
      <c r="P43" s="1199"/>
      <c r="Q43" s="1182"/>
      <c r="R43" s="1183"/>
      <c r="S43" s="1183"/>
      <c r="T43" s="1184"/>
      <c r="U43" s="1126">
        <f t="shared" si="6"/>
        <v>0</v>
      </c>
      <c r="V43" s="1126"/>
      <c r="W43" s="1126"/>
      <c r="X43" s="1126"/>
      <c r="Y43" s="1127"/>
      <c r="AA43" s="236"/>
      <c r="AB43" s="236"/>
      <c r="AC43" s="236"/>
      <c r="AD43" s="236"/>
      <c r="AE43" s="236"/>
      <c r="AF43" s="236"/>
      <c r="AG43" s="236"/>
      <c r="AH43" s="236"/>
      <c r="AI43" s="236"/>
      <c r="AJ43" s="236"/>
    </row>
    <row r="44" spans="2:36" s="217" customFormat="1" ht="12.75" customHeight="1">
      <c r="B44" s="1153"/>
      <c r="C44" s="1163"/>
      <c r="D44" s="1217" t="s">
        <v>333</v>
      </c>
      <c r="E44" s="1218"/>
      <c r="F44" s="1218"/>
      <c r="G44" s="1119" t="s">
        <v>326</v>
      </c>
      <c r="H44" s="1120"/>
      <c r="I44" s="1121"/>
      <c r="J44" s="1148"/>
      <c r="K44" s="1148"/>
      <c r="L44" s="1148"/>
      <c r="M44" s="1148"/>
      <c r="N44" s="1199"/>
      <c r="O44" s="1199"/>
      <c r="P44" s="1199"/>
      <c r="Q44" s="1182"/>
      <c r="R44" s="1183"/>
      <c r="S44" s="1183"/>
      <c r="T44" s="1184"/>
      <c r="U44" s="1126">
        <f t="shared" si="6"/>
        <v>0</v>
      </c>
      <c r="V44" s="1126"/>
      <c r="W44" s="1126"/>
      <c r="X44" s="1126"/>
      <c r="Y44" s="1127"/>
      <c r="AA44" s="236"/>
      <c r="AB44" s="236"/>
      <c r="AC44" s="236"/>
      <c r="AD44" s="236"/>
      <c r="AE44" s="236"/>
      <c r="AF44" s="236"/>
      <c r="AG44" s="236"/>
      <c r="AH44" s="236"/>
      <c r="AI44" s="236"/>
      <c r="AJ44" s="236"/>
    </row>
    <row r="45" spans="2:36" s="217" customFormat="1" ht="12.75" customHeight="1">
      <c r="B45" s="1153"/>
      <c r="C45" s="1163"/>
      <c r="D45" s="1172"/>
      <c r="E45" s="1173"/>
      <c r="F45" s="1173"/>
      <c r="G45" s="1119" t="s">
        <v>327</v>
      </c>
      <c r="H45" s="1120"/>
      <c r="I45" s="1121"/>
      <c r="J45" s="1148"/>
      <c r="K45" s="1148"/>
      <c r="L45" s="1148"/>
      <c r="M45" s="1148"/>
      <c r="N45" s="1199"/>
      <c r="O45" s="1199"/>
      <c r="P45" s="1199"/>
      <c r="Q45" s="1182"/>
      <c r="R45" s="1183"/>
      <c r="S45" s="1183"/>
      <c r="T45" s="1184"/>
      <c r="U45" s="1126">
        <f t="shared" si="6"/>
        <v>0</v>
      </c>
      <c r="V45" s="1126"/>
      <c r="W45" s="1126"/>
      <c r="X45" s="1126"/>
      <c r="Y45" s="1127"/>
      <c r="AA45" s="236"/>
      <c r="AB45" s="236"/>
      <c r="AC45" s="236"/>
      <c r="AD45" s="236"/>
      <c r="AE45" s="236"/>
      <c r="AF45" s="236"/>
      <c r="AG45" s="236"/>
      <c r="AH45" s="236"/>
      <c r="AI45" s="236"/>
      <c r="AJ45" s="236"/>
    </row>
    <row r="46" spans="2:36" s="217" customFormat="1" ht="12.75" customHeight="1">
      <c r="B46" s="1153"/>
      <c r="C46" s="1163"/>
      <c r="D46" s="1217" t="s">
        <v>334</v>
      </c>
      <c r="E46" s="1218"/>
      <c r="F46" s="1219"/>
      <c r="G46" s="1119" t="s">
        <v>326</v>
      </c>
      <c r="H46" s="1120"/>
      <c r="I46" s="1121"/>
      <c r="J46" s="1148"/>
      <c r="K46" s="1148"/>
      <c r="L46" s="1148"/>
      <c r="M46" s="1148"/>
      <c r="N46" s="1199"/>
      <c r="O46" s="1199"/>
      <c r="P46" s="1199"/>
      <c r="Q46" s="1182"/>
      <c r="R46" s="1183"/>
      <c r="S46" s="1183"/>
      <c r="T46" s="1184"/>
      <c r="U46" s="1126">
        <f>ROUNDDOWN(J46*N46*12,0)</f>
        <v>0</v>
      </c>
      <c r="V46" s="1126"/>
      <c r="W46" s="1126"/>
      <c r="X46" s="1126"/>
      <c r="Y46" s="1127"/>
      <c r="AA46" s="1103" t="s">
        <v>410</v>
      </c>
      <c r="AB46" s="1103"/>
      <c r="AC46" s="1103"/>
      <c r="AD46" s="1103"/>
      <c r="AE46" s="1103"/>
      <c r="AF46" s="1103"/>
      <c r="AG46" s="1103"/>
      <c r="AH46" s="1103"/>
      <c r="AI46" s="1103"/>
      <c r="AJ46" s="236"/>
    </row>
    <row r="47" spans="2:36" s="217" customFormat="1" ht="12.75" customHeight="1">
      <c r="B47" s="1153"/>
      <c r="C47" s="1163"/>
      <c r="D47" s="1172"/>
      <c r="E47" s="1173"/>
      <c r="F47" s="1174"/>
      <c r="G47" s="1119" t="s">
        <v>327</v>
      </c>
      <c r="H47" s="1120"/>
      <c r="I47" s="1121"/>
      <c r="J47" s="1148"/>
      <c r="K47" s="1148"/>
      <c r="L47" s="1148"/>
      <c r="M47" s="1148"/>
      <c r="N47" s="1199"/>
      <c r="O47" s="1199"/>
      <c r="P47" s="1199"/>
      <c r="Q47" s="1182"/>
      <c r="R47" s="1183"/>
      <c r="S47" s="1183"/>
      <c r="T47" s="1184"/>
      <c r="U47" s="1126">
        <f>ROUNDDOWN(J47*N47*12,0)</f>
        <v>0</v>
      </c>
      <c r="V47" s="1126"/>
      <c r="W47" s="1126"/>
      <c r="X47" s="1126"/>
      <c r="Y47" s="1127"/>
      <c r="AA47" s="1104" t="s">
        <v>431</v>
      </c>
      <c r="AB47" s="1104"/>
      <c r="AC47" s="1104"/>
      <c r="AD47" s="1104"/>
      <c r="AE47" s="1104"/>
      <c r="AF47" s="1104"/>
      <c r="AG47" s="1104"/>
      <c r="AH47" s="1104"/>
      <c r="AI47" s="1104"/>
      <c r="AJ47" s="236"/>
    </row>
    <row r="48" spans="2:36" s="217" customFormat="1" ht="12.75" customHeight="1">
      <c r="B48" s="1153"/>
      <c r="C48" s="1163"/>
      <c r="D48" s="1203" t="s">
        <v>335</v>
      </c>
      <c r="E48" s="1204"/>
      <c r="F48" s="1205"/>
      <c r="G48" s="1119" t="s">
        <v>326</v>
      </c>
      <c r="H48" s="1120"/>
      <c r="I48" s="1121"/>
      <c r="J48" s="1148"/>
      <c r="K48" s="1148"/>
      <c r="L48" s="1148"/>
      <c r="M48" s="1148"/>
      <c r="N48" s="1199"/>
      <c r="O48" s="1199"/>
      <c r="P48" s="1199"/>
      <c r="Q48" s="1182"/>
      <c r="R48" s="1183"/>
      <c r="S48" s="1183"/>
      <c r="T48" s="1184"/>
      <c r="U48" s="1126">
        <f>ROUNDDOWN(J48*N48*12,0)</f>
        <v>0</v>
      </c>
      <c r="V48" s="1126"/>
      <c r="W48" s="1126"/>
      <c r="X48" s="1126"/>
      <c r="Y48" s="1127"/>
      <c r="AA48" s="1104"/>
      <c r="AB48" s="1104"/>
      <c r="AC48" s="1104"/>
      <c r="AD48" s="1104"/>
      <c r="AE48" s="1104"/>
      <c r="AF48" s="1104"/>
      <c r="AG48" s="1104"/>
      <c r="AH48" s="1104"/>
      <c r="AI48" s="1104"/>
      <c r="AJ48" s="236"/>
    </row>
    <row r="49" spans="1:36" s="217" customFormat="1" ht="12.75" customHeight="1">
      <c r="B49" s="1153"/>
      <c r="C49" s="1163"/>
      <c r="D49" s="1206"/>
      <c r="E49" s="1207"/>
      <c r="F49" s="1208"/>
      <c r="G49" s="1119" t="s">
        <v>327</v>
      </c>
      <c r="H49" s="1120"/>
      <c r="I49" s="1121"/>
      <c r="J49" s="1148"/>
      <c r="K49" s="1148"/>
      <c r="L49" s="1148"/>
      <c r="M49" s="1148"/>
      <c r="N49" s="1199"/>
      <c r="O49" s="1199"/>
      <c r="P49" s="1199"/>
      <c r="Q49" s="1182"/>
      <c r="R49" s="1183"/>
      <c r="S49" s="1183"/>
      <c r="T49" s="1184"/>
      <c r="U49" s="1126">
        <f>ROUNDDOWN(J49*N49*12,0)</f>
        <v>0</v>
      </c>
      <c r="V49" s="1126"/>
      <c r="W49" s="1126"/>
      <c r="X49" s="1126"/>
      <c r="Y49" s="1127"/>
      <c r="AA49" s="1104"/>
      <c r="AB49" s="1104"/>
      <c r="AC49" s="1104"/>
      <c r="AD49" s="1104"/>
      <c r="AE49" s="1104"/>
      <c r="AF49" s="1104"/>
      <c r="AG49" s="1104"/>
      <c r="AH49" s="1104"/>
      <c r="AI49" s="1104"/>
      <c r="AJ49" s="236"/>
    </row>
    <row r="50" spans="1:36" s="217" customFormat="1" ht="12.75" customHeight="1">
      <c r="B50" s="1153"/>
      <c r="C50" s="1163"/>
      <c r="D50" s="1203" t="s">
        <v>336</v>
      </c>
      <c r="E50" s="1204"/>
      <c r="F50" s="1205"/>
      <c r="G50" s="1119" t="s">
        <v>326</v>
      </c>
      <c r="H50" s="1120"/>
      <c r="I50" s="1121"/>
      <c r="J50" s="1148"/>
      <c r="K50" s="1148"/>
      <c r="L50" s="1148"/>
      <c r="M50" s="1148"/>
      <c r="N50" s="1199"/>
      <c r="O50" s="1199"/>
      <c r="P50" s="1199"/>
      <c r="Q50" s="1182"/>
      <c r="R50" s="1183"/>
      <c r="S50" s="1183"/>
      <c r="T50" s="1184"/>
      <c r="U50" s="1126">
        <f t="shared" si="6"/>
        <v>0</v>
      </c>
      <c r="V50" s="1126"/>
      <c r="W50" s="1126"/>
      <c r="X50" s="1126"/>
      <c r="Y50" s="1127"/>
      <c r="AA50" s="1104"/>
      <c r="AB50" s="1104"/>
      <c r="AC50" s="1104"/>
      <c r="AD50" s="1104"/>
      <c r="AE50" s="1104"/>
      <c r="AF50" s="1104"/>
      <c r="AG50" s="1104"/>
      <c r="AH50" s="1104"/>
      <c r="AI50" s="1104"/>
    </row>
    <row r="51" spans="1:36" s="217" customFormat="1" ht="12.75" customHeight="1">
      <c r="B51" s="1153"/>
      <c r="C51" s="1163"/>
      <c r="D51" s="1206"/>
      <c r="E51" s="1207"/>
      <c r="F51" s="1208"/>
      <c r="G51" s="1119" t="s">
        <v>327</v>
      </c>
      <c r="H51" s="1120"/>
      <c r="I51" s="1121"/>
      <c r="J51" s="1148"/>
      <c r="K51" s="1148"/>
      <c r="L51" s="1148"/>
      <c r="M51" s="1148"/>
      <c r="N51" s="1199"/>
      <c r="O51" s="1199"/>
      <c r="P51" s="1199"/>
      <c r="Q51" s="1182"/>
      <c r="R51" s="1183"/>
      <c r="S51" s="1183"/>
      <c r="T51" s="1184"/>
      <c r="U51" s="1126">
        <f t="shared" si="6"/>
        <v>0</v>
      </c>
      <c r="V51" s="1126"/>
      <c r="W51" s="1126"/>
      <c r="X51" s="1126"/>
      <c r="Y51" s="1127"/>
      <c r="AA51" s="1104"/>
      <c r="AB51" s="1104"/>
      <c r="AC51" s="1104"/>
      <c r="AD51" s="1104"/>
      <c r="AE51" s="1104"/>
      <c r="AF51" s="1104"/>
      <c r="AG51" s="1104"/>
      <c r="AH51" s="1104"/>
      <c r="AI51" s="1104"/>
    </row>
    <row r="52" spans="1:36" s="217" customFormat="1" ht="12.75" customHeight="1">
      <c r="B52" s="1153"/>
      <c r="C52" s="1163"/>
      <c r="D52" s="1198" t="s">
        <v>412</v>
      </c>
      <c r="E52" s="1198"/>
      <c r="F52" s="1198"/>
      <c r="G52" s="1198"/>
      <c r="H52" s="1198"/>
      <c r="I52" s="1198"/>
      <c r="J52" s="1148"/>
      <c r="K52" s="1148"/>
      <c r="L52" s="1148"/>
      <c r="M52" s="1148"/>
      <c r="N52" s="1199"/>
      <c r="O52" s="1199"/>
      <c r="P52" s="1199"/>
      <c r="Q52" s="1182"/>
      <c r="R52" s="1183"/>
      <c r="S52" s="1183"/>
      <c r="T52" s="1184"/>
      <c r="U52" s="1126">
        <f t="shared" si="6"/>
        <v>0</v>
      </c>
      <c r="V52" s="1126"/>
      <c r="W52" s="1126"/>
      <c r="X52" s="1126"/>
      <c r="Y52" s="1127"/>
      <c r="AA52" s="1104"/>
      <c r="AB52" s="1104"/>
      <c r="AC52" s="1104"/>
      <c r="AD52" s="1104"/>
      <c r="AE52" s="1104"/>
      <c r="AF52" s="1104"/>
      <c r="AG52" s="1104"/>
      <c r="AH52" s="1104"/>
      <c r="AI52" s="1104"/>
    </row>
    <row r="53" spans="1:36" s="217" customFormat="1" ht="12.75" customHeight="1">
      <c r="B53" s="1153"/>
      <c r="C53" s="1163"/>
      <c r="D53" s="1198" t="s">
        <v>413</v>
      </c>
      <c r="E53" s="1198"/>
      <c r="F53" s="1198"/>
      <c r="G53" s="1198"/>
      <c r="H53" s="1198"/>
      <c r="I53" s="1198"/>
      <c r="J53" s="1148"/>
      <c r="K53" s="1148"/>
      <c r="L53" s="1148"/>
      <c r="M53" s="1148"/>
      <c r="N53" s="1200"/>
      <c r="O53" s="1201"/>
      <c r="P53" s="1202"/>
      <c r="Q53" s="1172"/>
      <c r="R53" s="1173"/>
      <c r="S53" s="1173"/>
      <c r="T53" s="1174"/>
      <c r="U53" s="1126">
        <f t="shared" si="6"/>
        <v>0</v>
      </c>
      <c r="V53" s="1126"/>
      <c r="W53" s="1126"/>
      <c r="X53" s="1126"/>
      <c r="Y53" s="1127"/>
      <c r="AA53" s="1104"/>
      <c r="AB53" s="1104"/>
      <c r="AC53" s="1104"/>
      <c r="AD53" s="1104"/>
      <c r="AE53" s="1104"/>
      <c r="AF53" s="1104"/>
      <c r="AG53" s="1104"/>
      <c r="AH53" s="1104"/>
      <c r="AI53" s="1104"/>
    </row>
    <row r="54" spans="1:36" s="217" customFormat="1" ht="12.75" customHeight="1">
      <c r="B54" s="1153"/>
      <c r="C54" s="1164"/>
      <c r="D54" s="1165" t="s">
        <v>414</v>
      </c>
      <c r="E54" s="1165"/>
      <c r="F54" s="1165"/>
      <c r="G54" s="1165"/>
      <c r="H54" s="1165"/>
      <c r="I54" s="1165"/>
      <c r="J54" s="1166"/>
      <c r="K54" s="1166"/>
      <c r="L54" s="1166"/>
      <c r="M54" s="1166"/>
      <c r="N54" s="1167"/>
      <c r="O54" s="1167"/>
      <c r="P54" s="1167"/>
      <c r="Q54" s="1168"/>
      <c r="R54" s="1169"/>
      <c r="S54" s="1169"/>
      <c r="T54" s="1170"/>
      <c r="U54" s="1166"/>
      <c r="V54" s="1166"/>
      <c r="W54" s="1166"/>
      <c r="X54" s="1166"/>
      <c r="Y54" s="1171"/>
      <c r="AA54" s="1104"/>
      <c r="AB54" s="1104"/>
      <c r="AC54" s="1104"/>
      <c r="AD54" s="1104"/>
      <c r="AE54" s="1104"/>
      <c r="AF54" s="1104"/>
      <c r="AG54" s="1104"/>
      <c r="AH54" s="1104"/>
      <c r="AI54" s="1104"/>
    </row>
    <row r="55" spans="1:36" s="217" customFormat="1" ht="12.75" customHeight="1">
      <c r="B55" s="1153"/>
      <c r="C55" s="1142" t="s">
        <v>415</v>
      </c>
      <c r="D55" s="1172" t="s">
        <v>416</v>
      </c>
      <c r="E55" s="1173"/>
      <c r="F55" s="1173"/>
      <c r="G55" s="1173"/>
      <c r="H55" s="1173"/>
      <c r="I55" s="1174"/>
      <c r="J55" s="1175"/>
      <c r="K55" s="1175"/>
      <c r="L55" s="1175"/>
      <c r="M55" s="1175"/>
      <c r="N55" s="1176"/>
      <c r="O55" s="1177"/>
      <c r="P55" s="1178"/>
      <c r="Q55" s="1182" t="s">
        <v>417</v>
      </c>
      <c r="R55" s="1183"/>
      <c r="S55" s="1183"/>
      <c r="T55" s="1184"/>
      <c r="U55" s="1145">
        <f t="shared" ref="U55:U60" si="7">ROUNDDOWN(J55*12,0)</f>
        <v>0</v>
      </c>
      <c r="V55" s="1146"/>
      <c r="W55" s="1146"/>
      <c r="X55" s="1146"/>
      <c r="Y55" s="1147"/>
      <c r="AA55" s="1104"/>
      <c r="AB55" s="1104"/>
      <c r="AC55" s="1104"/>
      <c r="AD55" s="1104"/>
      <c r="AE55" s="1104"/>
      <c r="AF55" s="1104"/>
      <c r="AG55" s="1104"/>
      <c r="AH55" s="1104"/>
      <c r="AI55" s="1104"/>
    </row>
    <row r="56" spans="1:36" s="217" customFormat="1" ht="12.75" customHeight="1">
      <c r="B56" s="1153"/>
      <c r="C56" s="1143"/>
      <c r="D56" s="1119" t="s">
        <v>310</v>
      </c>
      <c r="E56" s="1120"/>
      <c r="F56" s="1120"/>
      <c r="G56" s="1120"/>
      <c r="H56" s="1120"/>
      <c r="I56" s="1121"/>
      <c r="J56" s="1148"/>
      <c r="K56" s="1148"/>
      <c r="L56" s="1148"/>
      <c r="M56" s="1148"/>
      <c r="N56" s="1176"/>
      <c r="O56" s="1177"/>
      <c r="P56" s="1178"/>
      <c r="Q56" s="1182"/>
      <c r="R56" s="1183"/>
      <c r="S56" s="1183"/>
      <c r="T56" s="1184"/>
      <c r="U56" s="1149">
        <f t="shared" si="7"/>
        <v>0</v>
      </c>
      <c r="V56" s="1150"/>
      <c r="W56" s="1150"/>
      <c r="X56" s="1150"/>
      <c r="Y56" s="1151"/>
      <c r="AA56" s="1104"/>
      <c r="AB56" s="1104"/>
      <c r="AC56" s="1104"/>
      <c r="AD56" s="1104"/>
      <c r="AE56" s="1104"/>
      <c r="AF56" s="1104"/>
      <c r="AG56" s="1104"/>
      <c r="AH56" s="1104"/>
      <c r="AI56" s="1104"/>
    </row>
    <row r="57" spans="1:36" s="217" customFormat="1" ht="12.75" customHeight="1">
      <c r="B57" s="1153"/>
      <c r="C57" s="1143"/>
      <c r="D57" s="1119" t="s">
        <v>418</v>
      </c>
      <c r="E57" s="1120"/>
      <c r="F57" s="1120"/>
      <c r="G57" s="1120"/>
      <c r="H57" s="1120"/>
      <c r="I57" s="1121"/>
      <c r="J57" s="1148"/>
      <c r="K57" s="1148"/>
      <c r="L57" s="1148"/>
      <c r="M57" s="1148"/>
      <c r="N57" s="1176"/>
      <c r="O57" s="1177"/>
      <c r="P57" s="1178"/>
      <c r="Q57" s="1182"/>
      <c r="R57" s="1183"/>
      <c r="S57" s="1183"/>
      <c r="T57" s="1184"/>
      <c r="U57" s="1149">
        <f t="shared" si="7"/>
        <v>0</v>
      </c>
      <c r="V57" s="1150"/>
      <c r="W57" s="1150"/>
      <c r="X57" s="1150"/>
      <c r="Y57" s="1151"/>
    </row>
    <row r="58" spans="1:36" s="217" customFormat="1" ht="12.75" customHeight="1">
      <c r="B58" s="1153"/>
      <c r="C58" s="1143"/>
      <c r="D58" s="1119" t="s">
        <v>419</v>
      </c>
      <c r="E58" s="1120"/>
      <c r="F58" s="1120"/>
      <c r="G58" s="1120"/>
      <c r="H58" s="1120"/>
      <c r="I58" s="1121"/>
      <c r="J58" s="1148"/>
      <c r="K58" s="1148"/>
      <c r="L58" s="1148"/>
      <c r="M58" s="1148"/>
      <c r="N58" s="1176"/>
      <c r="O58" s="1177"/>
      <c r="P58" s="1178"/>
      <c r="Q58" s="1182"/>
      <c r="R58" s="1183"/>
      <c r="S58" s="1183"/>
      <c r="T58" s="1184"/>
      <c r="U58" s="1149">
        <f t="shared" si="7"/>
        <v>0</v>
      </c>
      <c r="V58" s="1150"/>
      <c r="W58" s="1150"/>
      <c r="X58" s="1150"/>
      <c r="Y58" s="1151"/>
    </row>
    <row r="59" spans="1:36" s="217" customFormat="1" ht="12.75" customHeight="1">
      <c r="B59" s="1153"/>
      <c r="C59" s="1143"/>
      <c r="D59" s="1194" t="s">
        <v>420</v>
      </c>
      <c r="E59" s="1194"/>
      <c r="F59" s="1194"/>
      <c r="G59" s="1194"/>
      <c r="H59" s="1194"/>
      <c r="I59" s="1194"/>
      <c r="J59" s="225"/>
      <c r="K59" s="226"/>
      <c r="L59" s="226"/>
      <c r="M59" s="227"/>
      <c r="N59" s="1176"/>
      <c r="O59" s="1177"/>
      <c r="P59" s="1178"/>
      <c r="Q59" s="1182"/>
      <c r="R59" s="1183"/>
      <c r="S59" s="1183"/>
      <c r="T59" s="1184"/>
      <c r="U59" s="1149">
        <f t="shared" si="7"/>
        <v>0</v>
      </c>
      <c r="V59" s="1150"/>
      <c r="W59" s="1150"/>
      <c r="X59" s="1150"/>
      <c r="Y59" s="1151"/>
    </row>
    <row r="60" spans="1:36" s="217" customFormat="1" ht="12.75" customHeight="1">
      <c r="B60" s="1153"/>
      <c r="C60" s="1143"/>
      <c r="D60" s="1194" t="s">
        <v>421</v>
      </c>
      <c r="E60" s="1194"/>
      <c r="F60" s="1194"/>
      <c r="G60" s="1194"/>
      <c r="H60" s="1194"/>
      <c r="I60" s="1194"/>
      <c r="J60" s="1195"/>
      <c r="K60" s="1196"/>
      <c r="L60" s="1196"/>
      <c r="M60" s="1197"/>
      <c r="N60" s="1176"/>
      <c r="O60" s="1177"/>
      <c r="P60" s="1178"/>
      <c r="Q60" s="1172"/>
      <c r="R60" s="1173"/>
      <c r="S60" s="1173"/>
      <c r="T60" s="1174"/>
      <c r="U60" s="1149">
        <f t="shared" si="7"/>
        <v>0</v>
      </c>
      <c r="V60" s="1150"/>
      <c r="W60" s="1150"/>
      <c r="X60" s="1150"/>
      <c r="Y60" s="1151"/>
    </row>
    <row r="61" spans="1:36" s="217" customFormat="1" ht="12.75" customHeight="1" thickBot="1">
      <c r="B61" s="1154"/>
      <c r="C61" s="1144"/>
      <c r="D61" s="1185" t="s">
        <v>422</v>
      </c>
      <c r="E61" s="1185"/>
      <c r="F61" s="1185"/>
      <c r="G61" s="1185"/>
      <c r="H61" s="1185"/>
      <c r="I61" s="1185"/>
      <c r="J61" s="1186"/>
      <c r="K61" s="1187"/>
      <c r="L61" s="1187"/>
      <c r="M61" s="1188"/>
      <c r="N61" s="1179"/>
      <c r="O61" s="1180"/>
      <c r="P61" s="1181"/>
      <c r="Q61" s="1189"/>
      <c r="R61" s="1190"/>
      <c r="S61" s="1190"/>
      <c r="T61" s="1191"/>
      <c r="U61" s="1192"/>
      <c r="V61" s="1192"/>
      <c r="W61" s="1192"/>
      <c r="X61" s="1192"/>
      <c r="Y61" s="1193"/>
    </row>
    <row r="62" spans="1:36" s="217" customFormat="1" ht="14.25" customHeight="1" thickTop="1" thickBot="1">
      <c r="B62" s="1110" t="s">
        <v>423</v>
      </c>
      <c r="C62" s="1111"/>
      <c r="D62" s="1111"/>
      <c r="E62" s="1111"/>
      <c r="F62" s="1111"/>
      <c r="G62" s="1111"/>
      <c r="H62" s="1111"/>
      <c r="I62" s="1111"/>
      <c r="J62" s="1111"/>
      <c r="K62" s="1111"/>
      <c r="L62" s="1111"/>
      <c r="M62" s="1111"/>
      <c r="N62" s="1111"/>
      <c r="O62" s="1111"/>
      <c r="P62" s="1112"/>
      <c r="Q62" s="1113"/>
      <c r="R62" s="1114"/>
      <c r="S62" s="1114"/>
      <c r="T62" s="1115"/>
      <c r="U62" s="1116">
        <f>SUM(U41:Y61)</f>
        <v>0</v>
      </c>
      <c r="V62" s="1117"/>
      <c r="W62" s="1117"/>
      <c r="X62" s="1117"/>
      <c r="Y62" s="1118"/>
      <c r="AB62" s="231"/>
      <c r="AC62" s="231"/>
      <c r="AD62" s="231"/>
      <c r="AE62" s="231"/>
      <c r="AF62" s="231"/>
    </row>
    <row r="63" spans="1:36" s="217" customFormat="1" ht="7.5" customHeight="1" thickBot="1">
      <c r="U63" s="228"/>
      <c r="AA63" s="230"/>
      <c r="AB63" s="231"/>
      <c r="AC63" s="232"/>
      <c r="AD63" s="232"/>
      <c r="AE63" s="232"/>
      <c r="AF63" s="231"/>
    </row>
    <row r="64" spans="1:36" s="217" customFormat="1" ht="11.25" customHeight="1">
      <c r="A64" s="1128" t="s">
        <v>424</v>
      </c>
      <c r="B64" s="1128"/>
      <c r="C64" s="1128"/>
      <c r="D64" s="1128"/>
      <c r="E64" s="1128"/>
      <c r="F64" s="1129"/>
      <c r="G64" s="1130">
        <f>R64-AB64</f>
        <v>0</v>
      </c>
      <c r="H64" s="1131"/>
      <c r="I64" s="1131"/>
      <c r="J64" s="1131"/>
      <c r="K64" s="1131"/>
      <c r="L64" s="1134" t="s">
        <v>389</v>
      </c>
      <c r="M64" s="1136" t="s">
        <v>425</v>
      </c>
      <c r="N64" s="1096"/>
      <c r="O64" s="1096" t="s">
        <v>404</v>
      </c>
      <c r="P64" s="1096"/>
      <c r="Q64" s="1137"/>
      <c r="R64" s="1138">
        <f>U38</f>
        <v>0</v>
      </c>
      <c r="S64" s="1139"/>
      <c r="T64" s="1139"/>
      <c r="U64" s="1139"/>
      <c r="V64" s="1097" t="s">
        <v>389</v>
      </c>
      <c r="W64" s="1122" t="s">
        <v>172</v>
      </c>
      <c r="X64" s="1096"/>
      <c r="Y64" s="1096" t="s">
        <v>423</v>
      </c>
      <c r="Z64" s="1096"/>
      <c r="AA64" s="1096"/>
      <c r="AB64" s="1099">
        <f>U62</f>
        <v>0</v>
      </c>
      <c r="AC64" s="1100"/>
      <c r="AD64" s="1100"/>
      <c r="AE64" s="1100"/>
      <c r="AF64" s="1097" t="s">
        <v>389</v>
      </c>
    </row>
    <row r="65" spans="1:36" s="217" customFormat="1" ht="11.25" customHeight="1" thickBot="1">
      <c r="A65" s="1128"/>
      <c r="B65" s="1128"/>
      <c r="C65" s="1128"/>
      <c r="D65" s="1128"/>
      <c r="E65" s="1128"/>
      <c r="F65" s="1129"/>
      <c r="G65" s="1132"/>
      <c r="H65" s="1133"/>
      <c r="I65" s="1133"/>
      <c r="J65" s="1133"/>
      <c r="K65" s="1133"/>
      <c r="L65" s="1135"/>
      <c r="M65" s="1136"/>
      <c r="N65" s="1096"/>
      <c r="O65" s="1096"/>
      <c r="P65" s="1096"/>
      <c r="Q65" s="1137"/>
      <c r="R65" s="1140"/>
      <c r="S65" s="1141"/>
      <c r="T65" s="1141"/>
      <c r="U65" s="1141"/>
      <c r="V65" s="1098"/>
      <c r="W65" s="1122"/>
      <c r="X65" s="1096"/>
      <c r="Y65" s="1096"/>
      <c r="Z65" s="1096"/>
      <c r="AA65" s="1096"/>
      <c r="AB65" s="1101"/>
      <c r="AC65" s="1102"/>
      <c r="AD65" s="1102"/>
      <c r="AE65" s="1102"/>
      <c r="AF65" s="1098"/>
      <c r="AG65" s="229"/>
      <c r="AH65" s="229"/>
      <c r="AI65" s="229"/>
      <c r="AJ65" s="229"/>
    </row>
  </sheetData>
  <mergeCells count="416">
    <mergeCell ref="AC4:AE6"/>
    <mergeCell ref="AF4:AH6"/>
    <mergeCell ref="E5:F5"/>
    <mergeCell ref="G5:H5"/>
    <mergeCell ref="I5:J5"/>
    <mergeCell ref="K5:L5"/>
    <mergeCell ref="M5:N5"/>
    <mergeCell ref="AA5:AB5"/>
    <mergeCell ref="E6:F6"/>
    <mergeCell ref="G6:H6"/>
    <mergeCell ref="I6:J6"/>
    <mergeCell ref="K6:L6"/>
    <mergeCell ref="M6:N6"/>
    <mergeCell ref="O6:P6"/>
    <mergeCell ref="Q6:R6"/>
    <mergeCell ref="S6:T6"/>
    <mergeCell ref="U6:V6"/>
    <mergeCell ref="O5:P5"/>
    <mergeCell ref="Q5:R5"/>
    <mergeCell ref="S5:T5"/>
    <mergeCell ref="U5:V5"/>
    <mergeCell ref="W5:X5"/>
    <mergeCell ref="Y5:Z5"/>
    <mergeCell ref="W6:X6"/>
    <mergeCell ref="Y6:Z6"/>
    <mergeCell ref="AA6:AB6"/>
    <mergeCell ref="B7:D7"/>
    <mergeCell ref="E7:F7"/>
    <mergeCell ref="G7:H7"/>
    <mergeCell ref="I7:J7"/>
    <mergeCell ref="K7:L7"/>
    <mergeCell ref="M7:N7"/>
    <mergeCell ref="O7:P7"/>
    <mergeCell ref="B4:D6"/>
    <mergeCell ref="E4:AB4"/>
    <mergeCell ref="AC7:AE7"/>
    <mergeCell ref="AF7:AH7"/>
    <mergeCell ref="B8:D8"/>
    <mergeCell ref="E8:F8"/>
    <mergeCell ref="G8:H8"/>
    <mergeCell ref="I8:J8"/>
    <mergeCell ref="K8:L8"/>
    <mergeCell ref="M8:N8"/>
    <mergeCell ref="O8:P8"/>
    <mergeCell ref="Q8:R8"/>
    <mergeCell ref="Q7:R7"/>
    <mergeCell ref="S7:T7"/>
    <mergeCell ref="U7:V7"/>
    <mergeCell ref="W7:X7"/>
    <mergeCell ref="Y7:Z7"/>
    <mergeCell ref="AA7:AB7"/>
    <mergeCell ref="AF8:AH8"/>
    <mergeCell ref="S8:T8"/>
    <mergeCell ref="U8:V8"/>
    <mergeCell ref="W8:X8"/>
    <mergeCell ref="Y8:Z8"/>
    <mergeCell ref="AA8:AB8"/>
    <mergeCell ref="AC8:AE8"/>
    <mergeCell ref="B9:D9"/>
    <mergeCell ref="E9:F9"/>
    <mergeCell ref="G9:H9"/>
    <mergeCell ref="I9:J9"/>
    <mergeCell ref="K9:L9"/>
    <mergeCell ref="M9:N9"/>
    <mergeCell ref="O9:P9"/>
    <mergeCell ref="Q9:R9"/>
    <mergeCell ref="S9:T9"/>
    <mergeCell ref="M10:N10"/>
    <mergeCell ref="AC11:AE11"/>
    <mergeCell ref="AF11:AH11"/>
    <mergeCell ref="U9:V9"/>
    <mergeCell ref="W9:X9"/>
    <mergeCell ref="Y9:Z9"/>
    <mergeCell ref="AA9:AB9"/>
    <mergeCell ref="AC9:AE9"/>
    <mergeCell ref="AF9:AH9"/>
    <mergeCell ref="S11:T11"/>
    <mergeCell ref="U11:V11"/>
    <mergeCell ref="W11:X11"/>
    <mergeCell ref="Y11:Z11"/>
    <mergeCell ref="AA11:AB11"/>
    <mergeCell ref="O12:P12"/>
    <mergeCell ref="Q12:R12"/>
    <mergeCell ref="Q11:R11"/>
    <mergeCell ref="AA10:AB10"/>
    <mergeCell ref="AC10:AE10"/>
    <mergeCell ref="AF10:AH10"/>
    <mergeCell ref="B11:D11"/>
    <mergeCell ref="E11:F11"/>
    <mergeCell ref="G11:H11"/>
    <mergeCell ref="I11:J11"/>
    <mergeCell ref="K11:L11"/>
    <mergeCell ref="M11:N11"/>
    <mergeCell ref="O11:P11"/>
    <mergeCell ref="O10:P10"/>
    <mergeCell ref="Q10:R10"/>
    <mergeCell ref="S10:T10"/>
    <mergeCell ref="U10:V10"/>
    <mergeCell ref="W10:X10"/>
    <mergeCell ref="Y10:Z10"/>
    <mergeCell ref="B10:D10"/>
    <mergeCell ref="E10:F10"/>
    <mergeCell ref="G10:H10"/>
    <mergeCell ref="I10:J10"/>
    <mergeCell ref="K10:L10"/>
    <mergeCell ref="U13:V13"/>
    <mergeCell ref="W13:X13"/>
    <mergeCell ref="Y13:Z13"/>
    <mergeCell ref="AA13:AB13"/>
    <mergeCell ref="AC13:AE13"/>
    <mergeCell ref="AF13:AH13"/>
    <mergeCell ref="AF12:AH12"/>
    <mergeCell ref="B13:D13"/>
    <mergeCell ref="E13:F13"/>
    <mergeCell ref="G13:H13"/>
    <mergeCell ref="I13:J13"/>
    <mergeCell ref="K13:L13"/>
    <mergeCell ref="M13:N13"/>
    <mergeCell ref="O13:P13"/>
    <mergeCell ref="Q13:R13"/>
    <mergeCell ref="S13:T13"/>
    <mergeCell ref="S12:T12"/>
    <mergeCell ref="U12:V12"/>
    <mergeCell ref="W12:X12"/>
    <mergeCell ref="Y12:Z12"/>
    <mergeCell ref="AA12:AB12"/>
    <mergeCell ref="AC12:AE12"/>
    <mergeCell ref="B12:D12"/>
    <mergeCell ref="E12:F12"/>
    <mergeCell ref="G12:H12"/>
    <mergeCell ref="I12:J12"/>
    <mergeCell ref="K12:L12"/>
    <mergeCell ref="M12:N12"/>
    <mergeCell ref="AF14:AH14"/>
    <mergeCell ref="B15:D15"/>
    <mergeCell ref="E15:F15"/>
    <mergeCell ref="G15:H15"/>
    <mergeCell ref="I15:J15"/>
    <mergeCell ref="K15:L15"/>
    <mergeCell ref="M15:N15"/>
    <mergeCell ref="O15:P15"/>
    <mergeCell ref="O14:P14"/>
    <mergeCell ref="Q14:R14"/>
    <mergeCell ref="S14:T14"/>
    <mergeCell ref="U14:V14"/>
    <mergeCell ref="W14:X14"/>
    <mergeCell ref="Y14:Z14"/>
    <mergeCell ref="B14:D14"/>
    <mergeCell ref="E14:F14"/>
    <mergeCell ref="G14:H14"/>
    <mergeCell ref="I14:J14"/>
    <mergeCell ref="K14:L14"/>
    <mergeCell ref="M14:N14"/>
    <mergeCell ref="AC15:AE15"/>
    <mergeCell ref="AF15:AH15"/>
    <mergeCell ref="C29:F29"/>
    <mergeCell ref="G29:I29"/>
    <mergeCell ref="J29:M29"/>
    <mergeCell ref="N29:P29"/>
    <mergeCell ref="Q29:T29"/>
    <mergeCell ref="U29:Y29"/>
    <mergeCell ref="J35:M35"/>
    <mergeCell ref="W15:X15"/>
    <mergeCell ref="Y15:Z15"/>
    <mergeCell ref="AD19:AE19"/>
    <mergeCell ref="AF19:AG19"/>
    <mergeCell ref="D20:I20"/>
    <mergeCell ref="J20:M20"/>
    <mergeCell ref="N20:P20"/>
    <mergeCell ref="U20:Y20"/>
    <mergeCell ref="AA20:AC20"/>
    <mergeCell ref="AD20:AE20"/>
    <mergeCell ref="AH24:AI24"/>
    <mergeCell ref="AA22:AC22"/>
    <mergeCell ref="AD22:AE22"/>
    <mergeCell ref="D23:I23"/>
    <mergeCell ref="J23:M23"/>
    <mergeCell ref="AA14:AB14"/>
    <mergeCell ref="AC14:AE14"/>
    <mergeCell ref="AA15:AB15"/>
    <mergeCell ref="C19:C27"/>
    <mergeCell ref="D19:I19"/>
    <mergeCell ref="J19:M19"/>
    <mergeCell ref="N19:P19"/>
    <mergeCell ref="Q19:T25"/>
    <mergeCell ref="U19:Y19"/>
    <mergeCell ref="J22:M22"/>
    <mergeCell ref="N22:P22"/>
    <mergeCell ref="U22:Y22"/>
    <mergeCell ref="D25:I25"/>
    <mergeCell ref="AA19:AC19"/>
    <mergeCell ref="B17:Z17"/>
    <mergeCell ref="B18:B37"/>
    <mergeCell ref="C18:I18"/>
    <mergeCell ref="J18:M18"/>
    <mergeCell ref="N18:P18"/>
    <mergeCell ref="Q18:T18"/>
    <mergeCell ref="U18:Y18"/>
    <mergeCell ref="Q15:R15"/>
    <mergeCell ref="S15:T15"/>
    <mergeCell ref="U15:V15"/>
    <mergeCell ref="N23:P23"/>
    <mergeCell ref="U23:Y23"/>
    <mergeCell ref="AA23:AC23"/>
    <mergeCell ref="AD23:AE23"/>
    <mergeCell ref="AF23:AG24"/>
    <mergeCell ref="AF20:AG22"/>
    <mergeCell ref="D21:I21"/>
    <mergeCell ref="J21:M21"/>
    <mergeCell ref="N21:P21"/>
    <mergeCell ref="U21:Y21"/>
    <mergeCell ref="AA21:AC21"/>
    <mergeCell ref="AD21:AE21"/>
    <mergeCell ref="D22:I22"/>
    <mergeCell ref="J25:M25"/>
    <mergeCell ref="N25:P25"/>
    <mergeCell ref="U25:Y25"/>
    <mergeCell ref="AA25:AC25"/>
    <mergeCell ref="AD25:AE25"/>
    <mergeCell ref="AF25:AG26"/>
    <mergeCell ref="D24:I24"/>
    <mergeCell ref="J24:M24"/>
    <mergeCell ref="N24:P24"/>
    <mergeCell ref="U24:Y24"/>
    <mergeCell ref="AA24:AC24"/>
    <mergeCell ref="AD24:AE24"/>
    <mergeCell ref="D27:G27"/>
    <mergeCell ref="H27:I27"/>
    <mergeCell ref="J27:M27"/>
    <mergeCell ref="N27:P27"/>
    <mergeCell ref="Q27:T27"/>
    <mergeCell ref="U27:Y27"/>
    <mergeCell ref="D26:G26"/>
    <mergeCell ref="H26:I26"/>
    <mergeCell ref="J26:M26"/>
    <mergeCell ref="N26:P26"/>
    <mergeCell ref="Q26:T26"/>
    <mergeCell ref="U26:Y26"/>
    <mergeCell ref="C28:F28"/>
    <mergeCell ref="G28:I28"/>
    <mergeCell ref="J28:M28"/>
    <mergeCell ref="N28:P28"/>
    <mergeCell ref="Q28:T28"/>
    <mergeCell ref="U28:Y28"/>
    <mergeCell ref="C31:C35"/>
    <mergeCell ref="D31:I31"/>
    <mergeCell ref="J31:M31"/>
    <mergeCell ref="N31:P35"/>
    <mergeCell ref="Q31:T35"/>
    <mergeCell ref="U31:Y35"/>
    <mergeCell ref="C30:F30"/>
    <mergeCell ref="G30:I30"/>
    <mergeCell ref="J30:M30"/>
    <mergeCell ref="N30:P30"/>
    <mergeCell ref="Q30:T30"/>
    <mergeCell ref="U30:Y30"/>
    <mergeCell ref="D33:I33"/>
    <mergeCell ref="J33:M33"/>
    <mergeCell ref="D34:I34"/>
    <mergeCell ref="J34:M34"/>
    <mergeCell ref="D35:I35"/>
    <mergeCell ref="D32:I32"/>
    <mergeCell ref="J32:M32"/>
    <mergeCell ref="D37:I37"/>
    <mergeCell ref="J37:M37"/>
    <mergeCell ref="N37:P37"/>
    <mergeCell ref="Q37:T37"/>
    <mergeCell ref="U37:Y37"/>
    <mergeCell ref="AD37:AE38"/>
    <mergeCell ref="AF37:AG38"/>
    <mergeCell ref="D36:I36"/>
    <mergeCell ref="J36:M36"/>
    <mergeCell ref="N36:P36"/>
    <mergeCell ref="Q36:T36"/>
    <mergeCell ref="U36:Y36"/>
    <mergeCell ref="B38:P38"/>
    <mergeCell ref="Q38:T38"/>
    <mergeCell ref="U38:Y38"/>
    <mergeCell ref="N43:P43"/>
    <mergeCell ref="U43:Y43"/>
    <mergeCell ref="D41:I41"/>
    <mergeCell ref="J41:M41"/>
    <mergeCell ref="N41:P41"/>
    <mergeCell ref="Q41:T53"/>
    <mergeCell ref="U41:Y41"/>
    <mergeCell ref="D42:F43"/>
    <mergeCell ref="G42:I42"/>
    <mergeCell ref="J42:M42"/>
    <mergeCell ref="N42:P42"/>
    <mergeCell ref="D44:F45"/>
    <mergeCell ref="G44:I44"/>
    <mergeCell ref="J44:M44"/>
    <mergeCell ref="N44:P44"/>
    <mergeCell ref="U44:Y44"/>
    <mergeCell ref="G45:I45"/>
    <mergeCell ref="J45:M45"/>
    <mergeCell ref="N45:P45"/>
    <mergeCell ref="U45:Y45"/>
    <mergeCell ref="D46:F47"/>
    <mergeCell ref="G46:I46"/>
    <mergeCell ref="J46:M46"/>
    <mergeCell ref="N46:P46"/>
    <mergeCell ref="G47:I47"/>
    <mergeCell ref="J47:M47"/>
    <mergeCell ref="N47:P47"/>
    <mergeCell ref="U47:Y47"/>
    <mergeCell ref="D48:F49"/>
    <mergeCell ref="G48:I48"/>
    <mergeCell ref="J48:M48"/>
    <mergeCell ref="N48:P48"/>
    <mergeCell ref="U48:Y48"/>
    <mergeCell ref="G49:I49"/>
    <mergeCell ref="J49:M49"/>
    <mergeCell ref="N49:P49"/>
    <mergeCell ref="U49:Y49"/>
    <mergeCell ref="D52:I52"/>
    <mergeCell ref="J52:M52"/>
    <mergeCell ref="N52:P52"/>
    <mergeCell ref="U52:Y52"/>
    <mergeCell ref="D53:I53"/>
    <mergeCell ref="J53:M53"/>
    <mergeCell ref="N53:P53"/>
    <mergeCell ref="U53:Y53"/>
    <mergeCell ref="D50:F51"/>
    <mergeCell ref="G50:I50"/>
    <mergeCell ref="J50:M50"/>
    <mergeCell ref="N50:P50"/>
    <mergeCell ref="U50:Y50"/>
    <mergeCell ref="G51:I51"/>
    <mergeCell ref="J51:M51"/>
    <mergeCell ref="N51:P51"/>
    <mergeCell ref="U51:Y51"/>
    <mergeCell ref="D54:I54"/>
    <mergeCell ref="J54:M54"/>
    <mergeCell ref="N54:P54"/>
    <mergeCell ref="Q54:T54"/>
    <mergeCell ref="U54:Y54"/>
    <mergeCell ref="D55:I55"/>
    <mergeCell ref="J55:M55"/>
    <mergeCell ref="N55:P61"/>
    <mergeCell ref="Q55:T60"/>
    <mergeCell ref="D61:I61"/>
    <mergeCell ref="J61:M61"/>
    <mergeCell ref="Q61:T61"/>
    <mergeCell ref="U61:Y61"/>
    <mergeCell ref="J58:M58"/>
    <mergeCell ref="U58:Y58"/>
    <mergeCell ref="D59:I59"/>
    <mergeCell ref="U59:Y59"/>
    <mergeCell ref="D60:I60"/>
    <mergeCell ref="J60:M60"/>
    <mergeCell ref="U60:Y60"/>
    <mergeCell ref="A64:F65"/>
    <mergeCell ref="G64:K65"/>
    <mergeCell ref="L64:L65"/>
    <mergeCell ref="M64:N65"/>
    <mergeCell ref="O64:Q65"/>
    <mergeCell ref="R64:U65"/>
    <mergeCell ref="C55:C61"/>
    <mergeCell ref="U55:Y55"/>
    <mergeCell ref="D56:I56"/>
    <mergeCell ref="J56:M56"/>
    <mergeCell ref="U56:Y56"/>
    <mergeCell ref="D57:I57"/>
    <mergeCell ref="J57:M57"/>
    <mergeCell ref="U57:Y57"/>
    <mergeCell ref="B40:B61"/>
    <mergeCell ref="C40:I40"/>
    <mergeCell ref="J40:M40"/>
    <mergeCell ref="N40:P40"/>
    <mergeCell ref="Q40:T40"/>
    <mergeCell ref="U40:Y40"/>
    <mergeCell ref="C41:C54"/>
    <mergeCell ref="U42:Y42"/>
    <mergeCell ref="G43:I43"/>
    <mergeCell ref="J43:M43"/>
    <mergeCell ref="AA18:AI18"/>
    <mergeCell ref="AH19:AI19"/>
    <mergeCell ref="AH20:AI20"/>
    <mergeCell ref="AH21:AI21"/>
    <mergeCell ref="AH22:AI22"/>
    <mergeCell ref="AH23:AI23"/>
    <mergeCell ref="V64:V65"/>
    <mergeCell ref="W64:X65"/>
    <mergeCell ref="Y64:AA65"/>
    <mergeCell ref="AA32:AC33"/>
    <mergeCell ref="AD32:AE33"/>
    <mergeCell ref="AF32:AG33"/>
    <mergeCell ref="AD29:AE29"/>
    <mergeCell ref="AA26:AC26"/>
    <mergeCell ref="AD26:AE26"/>
    <mergeCell ref="U46:Y46"/>
    <mergeCell ref="A1:AI1"/>
    <mergeCell ref="AH37:AI38"/>
    <mergeCell ref="AF64:AF65"/>
    <mergeCell ref="AB64:AE65"/>
    <mergeCell ref="AA46:AI46"/>
    <mergeCell ref="AA47:AI56"/>
    <mergeCell ref="AH32:AI33"/>
    <mergeCell ref="AD36:AE36"/>
    <mergeCell ref="AF36:AG36"/>
    <mergeCell ref="AH36:AI36"/>
    <mergeCell ref="AA35:AI35"/>
    <mergeCell ref="AA37:AC38"/>
    <mergeCell ref="AH25:AI25"/>
    <mergeCell ref="AH26:AI26"/>
    <mergeCell ref="AA30:AC31"/>
    <mergeCell ref="AD30:AE31"/>
    <mergeCell ref="AF30:AG31"/>
    <mergeCell ref="AH29:AI29"/>
    <mergeCell ref="AA28:AI28"/>
    <mergeCell ref="AH30:AI31"/>
    <mergeCell ref="B62:P62"/>
    <mergeCell ref="Q62:T62"/>
    <mergeCell ref="U62:Y62"/>
    <mergeCell ref="D58:I58"/>
  </mergeCells>
  <phoneticPr fontId="3"/>
  <pageMargins left="0.59055118110236227" right="0.39370078740157483" top="0.19685039370078741" bottom="0" header="0.31496062992125984" footer="0.31496062992125984"/>
  <pageSetup paperSize="9" fitToHeight="0" orientation="portrait" r:id="rId1"/>
  <headerFooter>
    <oddHeader>&amp;R様式10-1</oddHead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79998168889431442"/>
    <pageSetUpPr fitToPage="1"/>
  </sheetPr>
  <dimension ref="A1:AJ65"/>
  <sheetViews>
    <sheetView view="pageLayout" topLeftCell="A40" zoomScaleNormal="100" workbookViewId="0">
      <selection activeCell="E4" sqref="E4:AB4"/>
    </sheetView>
  </sheetViews>
  <sheetFormatPr defaultRowHeight="13.5"/>
  <cols>
    <col min="1" max="1" width="3.125" style="296" customWidth="1"/>
    <col min="2" max="36" width="2.375" style="296" customWidth="1"/>
    <col min="37" max="56" width="2.625" style="296" customWidth="1"/>
    <col min="57" max="255" width="9" style="296"/>
    <col min="256" max="312" width="2.625" style="296" customWidth="1"/>
    <col min="313" max="511" width="9" style="296"/>
    <col min="512" max="568" width="2.625" style="296" customWidth="1"/>
    <col min="569" max="767" width="9" style="296"/>
    <col min="768" max="824" width="2.625" style="296" customWidth="1"/>
    <col min="825" max="1023" width="9" style="296"/>
    <col min="1024" max="1080" width="2.625" style="296" customWidth="1"/>
    <col min="1081" max="1279" width="9" style="296"/>
    <col min="1280" max="1336" width="2.625" style="296" customWidth="1"/>
    <col min="1337" max="1535" width="9" style="296"/>
    <col min="1536" max="1592" width="2.625" style="296" customWidth="1"/>
    <col min="1593" max="1791" width="9" style="296"/>
    <col min="1792" max="1848" width="2.625" style="296" customWidth="1"/>
    <col min="1849" max="2047" width="9" style="296"/>
    <col min="2048" max="2104" width="2.625" style="296" customWidth="1"/>
    <col min="2105" max="2303" width="9" style="296"/>
    <col min="2304" max="2360" width="2.625" style="296" customWidth="1"/>
    <col min="2361" max="2559" width="9" style="296"/>
    <col min="2560" max="2616" width="2.625" style="296" customWidth="1"/>
    <col min="2617" max="2815" width="9" style="296"/>
    <col min="2816" max="2872" width="2.625" style="296" customWidth="1"/>
    <col min="2873" max="3071" width="9" style="296"/>
    <col min="3072" max="3128" width="2.625" style="296" customWidth="1"/>
    <col min="3129" max="3327" width="9" style="296"/>
    <col min="3328" max="3384" width="2.625" style="296" customWidth="1"/>
    <col min="3385" max="3583" width="9" style="296"/>
    <col min="3584" max="3640" width="2.625" style="296" customWidth="1"/>
    <col min="3641" max="3839" width="9" style="296"/>
    <col min="3840" max="3896" width="2.625" style="296" customWidth="1"/>
    <col min="3897" max="4095" width="9" style="296"/>
    <col min="4096" max="4152" width="2.625" style="296" customWidth="1"/>
    <col min="4153" max="4351" width="9" style="296"/>
    <col min="4352" max="4408" width="2.625" style="296" customWidth="1"/>
    <col min="4409" max="4607" width="9" style="296"/>
    <col min="4608" max="4664" width="2.625" style="296" customWidth="1"/>
    <col min="4665" max="4863" width="9" style="296"/>
    <col min="4864" max="4920" width="2.625" style="296" customWidth="1"/>
    <col min="4921" max="5119" width="9" style="296"/>
    <col min="5120" max="5176" width="2.625" style="296" customWidth="1"/>
    <col min="5177" max="5375" width="9" style="296"/>
    <col min="5376" max="5432" width="2.625" style="296" customWidth="1"/>
    <col min="5433" max="5631" width="9" style="296"/>
    <col min="5632" max="5688" width="2.625" style="296" customWidth="1"/>
    <col min="5689" max="5887" width="9" style="296"/>
    <col min="5888" max="5944" width="2.625" style="296" customWidth="1"/>
    <col min="5945" max="6143" width="9" style="296"/>
    <col min="6144" max="6200" width="2.625" style="296" customWidth="1"/>
    <col min="6201" max="6399" width="9" style="296"/>
    <col min="6400" max="6456" width="2.625" style="296" customWidth="1"/>
    <col min="6457" max="6655" width="9" style="296"/>
    <col min="6656" max="6712" width="2.625" style="296" customWidth="1"/>
    <col min="6713" max="6911" width="9" style="296"/>
    <col min="6912" max="6968" width="2.625" style="296" customWidth="1"/>
    <col min="6969" max="7167" width="9" style="296"/>
    <col min="7168" max="7224" width="2.625" style="296" customWidth="1"/>
    <col min="7225" max="7423" width="9" style="296"/>
    <col min="7424" max="7480" width="2.625" style="296" customWidth="1"/>
    <col min="7481" max="7679" width="9" style="296"/>
    <col min="7680" max="7736" width="2.625" style="296" customWidth="1"/>
    <col min="7737" max="7935" width="9" style="296"/>
    <col min="7936" max="7992" width="2.625" style="296" customWidth="1"/>
    <col min="7993" max="8191" width="9" style="296"/>
    <col min="8192" max="8248" width="2.625" style="296" customWidth="1"/>
    <col min="8249" max="8447" width="9" style="296"/>
    <col min="8448" max="8504" width="2.625" style="296" customWidth="1"/>
    <col min="8505" max="8703" width="9" style="296"/>
    <col min="8704" max="8760" width="2.625" style="296" customWidth="1"/>
    <col min="8761" max="8959" width="9" style="296"/>
    <col min="8960" max="9016" width="2.625" style="296" customWidth="1"/>
    <col min="9017" max="9215" width="9" style="296"/>
    <col min="9216" max="9272" width="2.625" style="296" customWidth="1"/>
    <col min="9273" max="9471" width="9" style="296"/>
    <col min="9472" max="9528" width="2.625" style="296" customWidth="1"/>
    <col min="9529" max="9727" width="9" style="296"/>
    <col min="9728" max="9784" width="2.625" style="296" customWidth="1"/>
    <col min="9785" max="9983" width="9" style="296"/>
    <col min="9984" max="10040" width="2.625" style="296" customWidth="1"/>
    <col min="10041" max="10239" width="9" style="296"/>
    <col min="10240" max="10296" width="2.625" style="296" customWidth="1"/>
    <col min="10297" max="10495" width="9" style="296"/>
    <col min="10496" max="10552" width="2.625" style="296" customWidth="1"/>
    <col min="10553" max="10751" width="9" style="296"/>
    <col min="10752" max="10808" width="2.625" style="296" customWidth="1"/>
    <col min="10809" max="11007" width="9" style="296"/>
    <col min="11008" max="11064" width="2.625" style="296" customWidth="1"/>
    <col min="11065" max="11263" width="9" style="296"/>
    <col min="11264" max="11320" width="2.625" style="296" customWidth="1"/>
    <col min="11321" max="11519" width="9" style="296"/>
    <col min="11520" max="11576" width="2.625" style="296" customWidth="1"/>
    <col min="11577" max="11775" width="9" style="296"/>
    <col min="11776" max="11832" width="2.625" style="296" customWidth="1"/>
    <col min="11833" max="12031" width="9" style="296"/>
    <col min="12032" max="12088" width="2.625" style="296" customWidth="1"/>
    <col min="12089" max="12287" width="9" style="296"/>
    <col min="12288" max="12344" width="2.625" style="296" customWidth="1"/>
    <col min="12345" max="12543" width="9" style="296"/>
    <col min="12544" max="12600" width="2.625" style="296" customWidth="1"/>
    <col min="12601" max="12799" width="9" style="296"/>
    <col min="12800" max="12856" width="2.625" style="296" customWidth="1"/>
    <col min="12857" max="13055" width="9" style="296"/>
    <col min="13056" max="13112" width="2.625" style="296" customWidth="1"/>
    <col min="13113" max="13311" width="9" style="296"/>
    <col min="13312" max="13368" width="2.625" style="296" customWidth="1"/>
    <col min="13369" max="13567" width="9" style="296"/>
    <col min="13568" max="13624" width="2.625" style="296" customWidth="1"/>
    <col min="13625" max="13823" width="9" style="296"/>
    <col min="13824" max="13880" width="2.625" style="296" customWidth="1"/>
    <col min="13881" max="14079" width="9" style="296"/>
    <col min="14080" max="14136" width="2.625" style="296" customWidth="1"/>
    <col min="14137" max="14335" width="9" style="296"/>
    <col min="14336" max="14392" width="2.625" style="296" customWidth="1"/>
    <col min="14393" max="14591" width="9" style="296"/>
    <col min="14592" max="14648" width="2.625" style="296" customWidth="1"/>
    <col min="14649" max="14847" width="9" style="296"/>
    <col min="14848" max="14904" width="2.625" style="296" customWidth="1"/>
    <col min="14905" max="15103" width="9" style="296"/>
    <col min="15104" max="15160" width="2.625" style="296" customWidth="1"/>
    <col min="15161" max="15359" width="9" style="296"/>
    <col min="15360" max="15416" width="2.625" style="296" customWidth="1"/>
    <col min="15417" max="15615" width="9" style="296"/>
    <col min="15616" max="15672" width="2.625" style="296" customWidth="1"/>
    <col min="15673" max="15871" width="9" style="296"/>
    <col min="15872" max="15928" width="2.625" style="296" customWidth="1"/>
    <col min="15929" max="16127" width="9" style="296"/>
    <col min="16128" max="16184" width="2.625" style="296" customWidth="1"/>
    <col min="16185" max="16384" width="9" style="296"/>
  </cols>
  <sheetData>
    <row r="1" spans="1:36" ht="17.25">
      <c r="A1" s="1522" t="s">
        <v>426</v>
      </c>
      <c r="B1" s="1522"/>
      <c r="C1" s="1522"/>
      <c r="D1" s="1522"/>
      <c r="E1" s="1522"/>
      <c r="F1" s="1522"/>
      <c r="G1" s="1522"/>
      <c r="H1" s="1522"/>
      <c r="I1" s="1522"/>
      <c r="J1" s="1522"/>
      <c r="K1" s="1522"/>
      <c r="L1" s="1522"/>
      <c r="M1" s="1522"/>
      <c r="N1" s="1522"/>
      <c r="O1" s="1522"/>
      <c r="P1" s="1522"/>
      <c r="Q1" s="1522"/>
      <c r="R1" s="1522"/>
      <c r="S1" s="1522"/>
      <c r="T1" s="1522"/>
      <c r="U1" s="1522"/>
      <c r="V1" s="1522"/>
      <c r="W1" s="1522"/>
      <c r="X1" s="1522"/>
      <c r="Y1" s="1522"/>
      <c r="Z1" s="1522"/>
      <c r="AA1" s="1522"/>
      <c r="AB1" s="1522"/>
      <c r="AC1" s="1522"/>
      <c r="AD1" s="1522"/>
      <c r="AE1" s="1522"/>
      <c r="AF1" s="1522"/>
      <c r="AG1" s="1522"/>
      <c r="AH1" s="1522"/>
      <c r="AI1" s="1522"/>
      <c r="AJ1" s="229"/>
    </row>
    <row r="2" spans="1:36" ht="4.5" customHeight="1"/>
    <row r="3" spans="1:36" ht="12.75" customHeight="1">
      <c r="A3" s="296">
        <v>1</v>
      </c>
      <c r="B3" s="76" t="s">
        <v>427</v>
      </c>
    </row>
    <row r="4" spans="1:36" ht="12.75" customHeight="1">
      <c r="B4" s="928"/>
      <c r="C4" s="929"/>
      <c r="D4" s="1507"/>
      <c r="E4" s="1525" t="s">
        <v>372</v>
      </c>
      <c r="F4" s="1246"/>
      <c r="G4" s="1246"/>
      <c r="H4" s="1246"/>
      <c r="I4" s="1246"/>
      <c r="J4" s="1246"/>
      <c r="K4" s="1246"/>
      <c r="L4" s="1246"/>
      <c r="M4" s="1246"/>
      <c r="N4" s="1246"/>
      <c r="O4" s="1246"/>
      <c r="P4" s="1246"/>
      <c r="Q4" s="1246"/>
      <c r="R4" s="1246"/>
      <c r="S4" s="1246"/>
      <c r="T4" s="1246"/>
      <c r="U4" s="1246"/>
      <c r="V4" s="1246"/>
      <c r="W4" s="1246"/>
      <c r="X4" s="1246"/>
      <c r="Y4" s="1246"/>
      <c r="Z4" s="1246"/>
      <c r="AA4" s="1246"/>
      <c r="AB4" s="1526"/>
      <c r="AC4" s="1339" t="s">
        <v>373</v>
      </c>
      <c r="AD4" s="1253"/>
      <c r="AE4" s="1254"/>
      <c r="AF4" s="1252" t="s">
        <v>374</v>
      </c>
      <c r="AG4" s="1253"/>
      <c r="AH4" s="1097"/>
    </row>
    <row r="5" spans="1:36" ht="12.75" customHeight="1">
      <c r="B5" s="1508"/>
      <c r="C5" s="1509"/>
      <c r="D5" s="1510"/>
      <c r="E5" s="1519" t="s">
        <v>375</v>
      </c>
      <c r="F5" s="1520"/>
      <c r="G5" s="1521" t="s">
        <v>376</v>
      </c>
      <c r="H5" s="1520"/>
      <c r="I5" s="1521" t="s">
        <v>376</v>
      </c>
      <c r="J5" s="1520"/>
      <c r="K5" s="1521" t="s">
        <v>376</v>
      </c>
      <c r="L5" s="1520"/>
      <c r="M5" s="1521" t="s">
        <v>376</v>
      </c>
      <c r="N5" s="1520"/>
      <c r="O5" s="1521" t="s">
        <v>376</v>
      </c>
      <c r="P5" s="1520"/>
      <c r="Q5" s="1521" t="s">
        <v>376</v>
      </c>
      <c r="R5" s="1520"/>
      <c r="S5" s="1521" t="s">
        <v>376</v>
      </c>
      <c r="T5" s="1520"/>
      <c r="U5" s="1521" t="s">
        <v>376</v>
      </c>
      <c r="V5" s="1520"/>
      <c r="W5" s="1521" t="s">
        <v>376</v>
      </c>
      <c r="X5" s="1520"/>
      <c r="Y5" s="1521" t="s">
        <v>376</v>
      </c>
      <c r="Z5" s="1520"/>
      <c r="AA5" s="1521" t="s">
        <v>376</v>
      </c>
      <c r="AB5" s="1523"/>
      <c r="AC5" s="1340"/>
      <c r="AD5" s="1183"/>
      <c r="AE5" s="1184"/>
      <c r="AF5" s="1182"/>
      <c r="AG5" s="1183"/>
      <c r="AH5" s="1137"/>
    </row>
    <row r="6" spans="1:36" ht="12.75" customHeight="1" thickBot="1">
      <c r="B6" s="1511"/>
      <c r="C6" s="1512"/>
      <c r="D6" s="1513"/>
      <c r="E6" s="1524"/>
      <c r="F6" s="1191"/>
      <c r="G6" s="1189"/>
      <c r="H6" s="1191"/>
      <c r="I6" s="1189"/>
      <c r="J6" s="1191"/>
      <c r="K6" s="1189"/>
      <c r="L6" s="1191"/>
      <c r="M6" s="1189"/>
      <c r="N6" s="1191"/>
      <c r="O6" s="1189"/>
      <c r="P6" s="1191"/>
      <c r="Q6" s="1189"/>
      <c r="R6" s="1191"/>
      <c r="S6" s="1189"/>
      <c r="T6" s="1191"/>
      <c r="U6" s="1189"/>
      <c r="V6" s="1191"/>
      <c r="W6" s="1189"/>
      <c r="X6" s="1191"/>
      <c r="Y6" s="1189"/>
      <c r="Z6" s="1191"/>
      <c r="AA6" s="1454"/>
      <c r="AB6" s="1475"/>
      <c r="AC6" s="1514"/>
      <c r="AD6" s="1515"/>
      <c r="AE6" s="1516"/>
      <c r="AF6" s="1517"/>
      <c r="AG6" s="1515"/>
      <c r="AH6" s="1518"/>
    </row>
    <row r="7" spans="1:36" ht="12.75" customHeight="1" thickTop="1">
      <c r="B7" s="1504" t="s">
        <v>260</v>
      </c>
      <c r="C7" s="1393"/>
      <c r="D7" s="1505"/>
      <c r="E7" s="1506"/>
      <c r="F7" s="1496"/>
      <c r="G7" s="1495"/>
      <c r="H7" s="1496"/>
      <c r="I7" s="1495"/>
      <c r="J7" s="1496"/>
      <c r="K7" s="1495"/>
      <c r="L7" s="1496"/>
      <c r="M7" s="1495"/>
      <c r="N7" s="1496"/>
      <c r="O7" s="1495"/>
      <c r="P7" s="1496"/>
      <c r="Q7" s="1495"/>
      <c r="R7" s="1496"/>
      <c r="S7" s="1495"/>
      <c r="T7" s="1496"/>
      <c r="U7" s="1495"/>
      <c r="V7" s="1496"/>
      <c r="W7" s="1495"/>
      <c r="X7" s="1496"/>
      <c r="Y7" s="1495"/>
      <c r="Z7" s="1496"/>
      <c r="AA7" s="1495"/>
      <c r="AB7" s="1497"/>
      <c r="AC7" s="1498">
        <f t="shared" ref="AC7:AC15" si="0">SUM(E7:AB7)</f>
        <v>0</v>
      </c>
      <c r="AD7" s="1499"/>
      <c r="AE7" s="1500"/>
      <c r="AF7" s="1501">
        <f t="shared" ref="AF7:AF15" si="1">ROUND(AC7/12,1)</f>
        <v>0</v>
      </c>
      <c r="AG7" s="1502"/>
      <c r="AH7" s="1503"/>
    </row>
    <row r="8" spans="1:36" ht="12.75" customHeight="1">
      <c r="B8" s="1483" t="s">
        <v>261</v>
      </c>
      <c r="C8" s="1120"/>
      <c r="D8" s="1484"/>
      <c r="E8" s="1485"/>
      <c r="F8" s="1486"/>
      <c r="G8" s="1487"/>
      <c r="H8" s="1486"/>
      <c r="I8" s="1487"/>
      <c r="J8" s="1486"/>
      <c r="K8" s="1487"/>
      <c r="L8" s="1486"/>
      <c r="M8" s="1487"/>
      <c r="N8" s="1486"/>
      <c r="O8" s="1487"/>
      <c r="P8" s="1486"/>
      <c r="Q8" s="1487"/>
      <c r="R8" s="1486"/>
      <c r="S8" s="1487"/>
      <c r="T8" s="1486"/>
      <c r="U8" s="1487"/>
      <c r="V8" s="1486"/>
      <c r="W8" s="1487"/>
      <c r="X8" s="1486"/>
      <c r="Y8" s="1487"/>
      <c r="Z8" s="1486"/>
      <c r="AA8" s="1487"/>
      <c r="AB8" s="1488"/>
      <c r="AC8" s="1489">
        <f t="shared" si="0"/>
        <v>0</v>
      </c>
      <c r="AD8" s="1490"/>
      <c r="AE8" s="1491"/>
      <c r="AF8" s="1492">
        <f t="shared" si="1"/>
        <v>0</v>
      </c>
      <c r="AG8" s="1493"/>
      <c r="AH8" s="1494"/>
    </row>
    <row r="9" spans="1:36" ht="12.75" customHeight="1">
      <c r="B9" s="1483" t="s">
        <v>262</v>
      </c>
      <c r="C9" s="1120"/>
      <c r="D9" s="1484"/>
      <c r="E9" s="1485"/>
      <c r="F9" s="1486"/>
      <c r="G9" s="1487"/>
      <c r="H9" s="1486"/>
      <c r="I9" s="1487"/>
      <c r="J9" s="1486"/>
      <c r="K9" s="1487"/>
      <c r="L9" s="1486"/>
      <c r="M9" s="1487"/>
      <c r="N9" s="1486"/>
      <c r="O9" s="1487"/>
      <c r="P9" s="1486"/>
      <c r="Q9" s="1487"/>
      <c r="R9" s="1486"/>
      <c r="S9" s="1487"/>
      <c r="T9" s="1486"/>
      <c r="U9" s="1487"/>
      <c r="V9" s="1486"/>
      <c r="W9" s="1487"/>
      <c r="X9" s="1486"/>
      <c r="Y9" s="1487"/>
      <c r="Z9" s="1486"/>
      <c r="AA9" s="1487"/>
      <c r="AB9" s="1488"/>
      <c r="AC9" s="1489">
        <f t="shared" si="0"/>
        <v>0</v>
      </c>
      <c r="AD9" s="1490"/>
      <c r="AE9" s="1491"/>
      <c r="AF9" s="1492">
        <f t="shared" si="1"/>
        <v>0</v>
      </c>
      <c r="AG9" s="1493"/>
      <c r="AH9" s="1494"/>
    </row>
    <row r="10" spans="1:36" ht="12.75" customHeight="1">
      <c r="B10" s="1483" t="s">
        <v>263</v>
      </c>
      <c r="C10" s="1120"/>
      <c r="D10" s="1484"/>
      <c r="E10" s="1485"/>
      <c r="F10" s="1486"/>
      <c r="G10" s="1487"/>
      <c r="H10" s="1486"/>
      <c r="I10" s="1487"/>
      <c r="J10" s="1486"/>
      <c r="K10" s="1487"/>
      <c r="L10" s="1486"/>
      <c r="M10" s="1487"/>
      <c r="N10" s="1486"/>
      <c r="O10" s="1487"/>
      <c r="P10" s="1486"/>
      <c r="Q10" s="1487"/>
      <c r="R10" s="1486"/>
      <c r="S10" s="1487"/>
      <c r="T10" s="1486"/>
      <c r="U10" s="1487"/>
      <c r="V10" s="1486"/>
      <c r="W10" s="1487"/>
      <c r="X10" s="1486"/>
      <c r="Y10" s="1487"/>
      <c r="Z10" s="1486"/>
      <c r="AA10" s="1487"/>
      <c r="AB10" s="1488"/>
      <c r="AC10" s="1489">
        <f t="shared" si="0"/>
        <v>0</v>
      </c>
      <c r="AD10" s="1490"/>
      <c r="AE10" s="1491"/>
      <c r="AF10" s="1492">
        <f t="shared" si="1"/>
        <v>0</v>
      </c>
      <c r="AG10" s="1493"/>
      <c r="AH10" s="1494"/>
    </row>
    <row r="11" spans="1:36" ht="12.75" customHeight="1">
      <c r="B11" s="1483" t="s">
        <v>264</v>
      </c>
      <c r="C11" s="1120"/>
      <c r="D11" s="1484"/>
      <c r="E11" s="1485"/>
      <c r="F11" s="1486"/>
      <c r="G11" s="1487"/>
      <c r="H11" s="1486"/>
      <c r="I11" s="1487"/>
      <c r="J11" s="1486"/>
      <c r="K11" s="1487"/>
      <c r="L11" s="1486"/>
      <c r="M11" s="1487"/>
      <c r="N11" s="1486"/>
      <c r="O11" s="1487"/>
      <c r="P11" s="1486"/>
      <c r="Q11" s="1487"/>
      <c r="R11" s="1486"/>
      <c r="S11" s="1487"/>
      <c r="T11" s="1486"/>
      <c r="U11" s="1487"/>
      <c r="V11" s="1486"/>
      <c r="W11" s="1487"/>
      <c r="X11" s="1486"/>
      <c r="Y11" s="1487"/>
      <c r="Z11" s="1486"/>
      <c r="AA11" s="1487"/>
      <c r="AB11" s="1488"/>
      <c r="AC11" s="1489">
        <f t="shared" si="0"/>
        <v>0</v>
      </c>
      <c r="AD11" s="1490"/>
      <c r="AE11" s="1491"/>
      <c r="AF11" s="1492">
        <f t="shared" si="1"/>
        <v>0</v>
      </c>
      <c r="AG11" s="1493"/>
      <c r="AH11" s="1494"/>
    </row>
    <row r="12" spans="1:36" ht="12.75" customHeight="1">
      <c r="B12" s="1483" t="s">
        <v>265</v>
      </c>
      <c r="C12" s="1120"/>
      <c r="D12" s="1484"/>
      <c r="E12" s="1485"/>
      <c r="F12" s="1486"/>
      <c r="G12" s="1487"/>
      <c r="H12" s="1486"/>
      <c r="I12" s="1487"/>
      <c r="J12" s="1486"/>
      <c r="K12" s="1487"/>
      <c r="L12" s="1486"/>
      <c r="M12" s="1487"/>
      <c r="N12" s="1486"/>
      <c r="O12" s="1487"/>
      <c r="P12" s="1486"/>
      <c r="Q12" s="1487"/>
      <c r="R12" s="1486"/>
      <c r="S12" s="1487"/>
      <c r="T12" s="1486"/>
      <c r="U12" s="1487"/>
      <c r="V12" s="1486"/>
      <c r="W12" s="1487"/>
      <c r="X12" s="1486"/>
      <c r="Y12" s="1487"/>
      <c r="Z12" s="1486"/>
      <c r="AA12" s="1487"/>
      <c r="AB12" s="1488"/>
      <c r="AC12" s="1489">
        <f t="shared" si="0"/>
        <v>0</v>
      </c>
      <c r="AD12" s="1490"/>
      <c r="AE12" s="1491"/>
      <c r="AF12" s="1492">
        <f t="shared" si="1"/>
        <v>0</v>
      </c>
      <c r="AG12" s="1493"/>
      <c r="AH12" s="1494"/>
    </row>
    <row r="13" spans="1:36" ht="12.75" customHeight="1">
      <c r="B13" s="1483" t="s">
        <v>266</v>
      </c>
      <c r="C13" s="1120"/>
      <c r="D13" s="1484"/>
      <c r="E13" s="1485"/>
      <c r="F13" s="1486"/>
      <c r="G13" s="1487"/>
      <c r="H13" s="1486"/>
      <c r="I13" s="1487"/>
      <c r="J13" s="1486"/>
      <c r="K13" s="1487"/>
      <c r="L13" s="1486"/>
      <c r="M13" s="1487"/>
      <c r="N13" s="1486"/>
      <c r="O13" s="1487"/>
      <c r="P13" s="1486"/>
      <c r="Q13" s="1487"/>
      <c r="R13" s="1486"/>
      <c r="S13" s="1487"/>
      <c r="T13" s="1486"/>
      <c r="U13" s="1487"/>
      <c r="V13" s="1486"/>
      <c r="W13" s="1487"/>
      <c r="X13" s="1486"/>
      <c r="Y13" s="1487"/>
      <c r="Z13" s="1486"/>
      <c r="AA13" s="1487"/>
      <c r="AB13" s="1488"/>
      <c r="AC13" s="1489">
        <f t="shared" si="0"/>
        <v>0</v>
      </c>
      <c r="AD13" s="1490"/>
      <c r="AE13" s="1491"/>
      <c r="AF13" s="1492">
        <f t="shared" si="1"/>
        <v>0</v>
      </c>
      <c r="AG13" s="1493"/>
      <c r="AH13" s="1494"/>
    </row>
    <row r="14" spans="1:36" ht="12.75" customHeight="1" thickBot="1">
      <c r="B14" s="1479" t="s">
        <v>267</v>
      </c>
      <c r="C14" s="1480"/>
      <c r="D14" s="1481"/>
      <c r="E14" s="1482"/>
      <c r="F14" s="1455"/>
      <c r="G14" s="1454"/>
      <c r="H14" s="1455"/>
      <c r="I14" s="1454"/>
      <c r="J14" s="1455"/>
      <c r="K14" s="1454"/>
      <c r="L14" s="1455"/>
      <c r="M14" s="1454"/>
      <c r="N14" s="1455"/>
      <c r="O14" s="1454"/>
      <c r="P14" s="1455"/>
      <c r="Q14" s="1454"/>
      <c r="R14" s="1455"/>
      <c r="S14" s="1454"/>
      <c r="T14" s="1455"/>
      <c r="U14" s="1454"/>
      <c r="V14" s="1455"/>
      <c r="W14" s="1454"/>
      <c r="X14" s="1455"/>
      <c r="Y14" s="1454"/>
      <c r="Z14" s="1455"/>
      <c r="AA14" s="1454"/>
      <c r="AB14" s="1475"/>
      <c r="AC14" s="1476">
        <f t="shared" si="0"/>
        <v>0</v>
      </c>
      <c r="AD14" s="1477"/>
      <c r="AE14" s="1478"/>
      <c r="AF14" s="1468">
        <f t="shared" si="1"/>
        <v>0</v>
      </c>
      <c r="AG14" s="1469"/>
      <c r="AH14" s="1470"/>
    </row>
    <row r="15" spans="1:36" ht="12.75" customHeight="1" thickTop="1">
      <c r="B15" s="1471" t="s">
        <v>377</v>
      </c>
      <c r="C15" s="1472"/>
      <c r="D15" s="1473"/>
      <c r="E15" s="1474">
        <f>SUM(E7:F14)</f>
        <v>0</v>
      </c>
      <c r="F15" s="1463"/>
      <c r="G15" s="1462">
        <f>SUM(G7:H14)</f>
        <v>0</v>
      </c>
      <c r="H15" s="1463"/>
      <c r="I15" s="1462">
        <f>SUM(I7:J14)</f>
        <v>0</v>
      </c>
      <c r="J15" s="1463"/>
      <c r="K15" s="1462">
        <f>SUM(K7:L14)</f>
        <v>0</v>
      </c>
      <c r="L15" s="1463"/>
      <c r="M15" s="1462">
        <f>SUM(M7:N14)</f>
        <v>0</v>
      </c>
      <c r="N15" s="1463"/>
      <c r="O15" s="1462">
        <f>SUM(O7:P14)</f>
        <v>0</v>
      </c>
      <c r="P15" s="1463"/>
      <c r="Q15" s="1462">
        <f>SUM(Q7:R14)</f>
        <v>0</v>
      </c>
      <c r="R15" s="1463"/>
      <c r="S15" s="1462">
        <f>SUM(S7:T14)</f>
        <v>0</v>
      </c>
      <c r="T15" s="1463"/>
      <c r="U15" s="1462">
        <f>SUM(U7:V14)</f>
        <v>0</v>
      </c>
      <c r="V15" s="1463"/>
      <c r="W15" s="1462">
        <f>SUM(W7:X14)</f>
        <v>0</v>
      </c>
      <c r="X15" s="1463"/>
      <c r="Y15" s="1462">
        <f>SUM(Y7:Z14)</f>
        <v>0</v>
      </c>
      <c r="Z15" s="1463"/>
      <c r="AA15" s="1462">
        <f>SUM(AA7:AB14)</f>
        <v>0</v>
      </c>
      <c r="AB15" s="1464"/>
      <c r="AC15" s="1465">
        <f t="shared" si="0"/>
        <v>0</v>
      </c>
      <c r="AD15" s="1466"/>
      <c r="AE15" s="1467"/>
      <c r="AF15" s="1292">
        <f t="shared" si="1"/>
        <v>0</v>
      </c>
      <c r="AG15" s="1293"/>
      <c r="AH15" s="1294"/>
    </row>
    <row r="16" spans="1:36" ht="11.25" customHeight="1"/>
    <row r="17" spans="1:36" ht="12.75" customHeight="1" thickBot="1">
      <c r="A17" s="296">
        <v>2</v>
      </c>
      <c r="B17" s="1286" t="s">
        <v>428</v>
      </c>
      <c r="C17" s="1286"/>
      <c r="D17" s="1286"/>
      <c r="E17" s="1286"/>
      <c r="F17" s="1286"/>
      <c r="G17" s="1286"/>
      <c r="H17" s="1286"/>
      <c r="I17" s="1286"/>
      <c r="J17" s="1286"/>
      <c r="K17" s="1286"/>
      <c r="L17" s="1286"/>
      <c r="M17" s="1286"/>
      <c r="N17" s="1286"/>
      <c r="O17" s="1286"/>
      <c r="P17" s="1286"/>
      <c r="Q17" s="1286"/>
      <c r="R17" s="1286"/>
      <c r="S17" s="1286"/>
      <c r="T17" s="1286"/>
      <c r="U17" s="1286"/>
      <c r="V17" s="1286"/>
      <c r="W17" s="1286"/>
      <c r="X17" s="1286"/>
      <c r="Y17" s="1286"/>
      <c r="Z17" s="1286"/>
    </row>
    <row r="18" spans="1:36" ht="12.75" customHeight="1" thickBot="1">
      <c r="B18" s="1287" t="s">
        <v>379</v>
      </c>
      <c r="C18" s="1158" t="s">
        <v>380</v>
      </c>
      <c r="D18" s="1159"/>
      <c r="E18" s="1159"/>
      <c r="F18" s="1159"/>
      <c r="G18" s="1159"/>
      <c r="H18" s="1159"/>
      <c r="I18" s="1160"/>
      <c r="J18" s="1158" t="s">
        <v>381</v>
      </c>
      <c r="K18" s="1159"/>
      <c r="L18" s="1159"/>
      <c r="M18" s="1160"/>
      <c r="N18" s="1385" t="s">
        <v>382</v>
      </c>
      <c r="O18" s="1386"/>
      <c r="P18" s="1387"/>
      <c r="Q18" s="1158" t="s">
        <v>383</v>
      </c>
      <c r="R18" s="1159"/>
      <c r="S18" s="1159"/>
      <c r="T18" s="1160"/>
      <c r="U18" s="1158" t="s">
        <v>384</v>
      </c>
      <c r="V18" s="1159"/>
      <c r="W18" s="1159"/>
      <c r="X18" s="1159"/>
      <c r="Y18" s="1388"/>
      <c r="Z18" s="216"/>
      <c r="AA18" s="217"/>
      <c r="AB18" s="217"/>
      <c r="AC18" s="217"/>
      <c r="AD18" s="217"/>
      <c r="AE18" s="217"/>
      <c r="AF18" s="217"/>
      <c r="AG18" s="217"/>
      <c r="AH18" s="217"/>
      <c r="AI18" s="217"/>
      <c r="AJ18" s="217"/>
    </row>
    <row r="19" spans="1:36" s="217" customFormat="1" ht="12.75" customHeight="1" thickTop="1">
      <c r="B19" s="1288"/>
      <c r="C19" s="1456" t="s">
        <v>386</v>
      </c>
      <c r="D19" s="1392" t="s">
        <v>261</v>
      </c>
      <c r="E19" s="1393"/>
      <c r="F19" s="1393"/>
      <c r="G19" s="1393"/>
      <c r="H19" s="1393"/>
      <c r="I19" s="1394"/>
      <c r="J19" s="1395"/>
      <c r="K19" s="1396"/>
      <c r="L19" s="1396"/>
      <c r="M19" s="1397"/>
      <c r="N19" s="1459">
        <f t="shared" ref="N19:N25" si="2">AF8</f>
        <v>0</v>
      </c>
      <c r="O19" s="1460"/>
      <c r="P19" s="1461"/>
      <c r="Q19" s="1212" t="s">
        <v>387</v>
      </c>
      <c r="R19" s="1213"/>
      <c r="S19" s="1213"/>
      <c r="T19" s="1214"/>
      <c r="U19" s="1401">
        <f t="shared" ref="U19:U25" si="3">ROUNDDOWN(J19*N19*30.4*12,0)</f>
        <v>0</v>
      </c>
      <c r="V19" s="1402"/>
      <c r="W19" s="1402"/>
      <c r="X19" s="1402"/>
      <c r="Y19" s="1403"/>
      <c r="AA19" s="239"/>
      <c r="AB19" s="239"/>
      <c r="AC19" s="239"/>
    </row>
    <row r="20" spans="1:36" s="217" customFormat="1" ht="12.75" customHeight="1">
      <c r="B20" s="1288"/>
      <c r="C20" s="1457"/>
      <c r="D20" s="1119" t="s">
        <v>262</v>
      </c>
      <c r="E20" s="1120"/>
      <c r="F20" s="1120"/>
      <c r="G20" s="1120"/>
      <c r="H20" s="1120"/>
      <c r="I20" s="1121"/>
      <c r="J20" s="1262"/>
      <c r="K20" s="1263"/>
      <c r="L20" s="1263"/>
      <c r="M20" s="1264"/>
      <c r="N20" s="1451">
        <f t="shared" si="2"/>
        <v>0</v>
      </c>
      <c r="O20" s="1452"/>
      <c r="P20" s="1453"/>
      <c r="Q20" s="1182"/>
      <c r="R20" s="1183"/>
      <c r="S20" s="1183"/>
      <c r="T20" s="1184"/>
      <c r="U20" s="1149">
        <f t="shared" si="3"/>
        <v>0</v>
      </c>
      <c r="V20" s="1150"/>
      <c r="W20" s="1150"/>
      <c r="X20" s="1150"/>
      <c r="Y20" s="1151"/>
      <c r="AA20" s="220"/>
      <c r="AB20" s="220"/>
      <c r="AC20" s="220"/>
      <c r="AF20" s="221"/>
      <c r="AG20" s="221"/>
    </row>
    <row r="21" spans="1:36" s="217" customFormat="1" ht="12.75" customHeight="1">
      <c r="B21" s="1288"/>
      <c r="C21" s="1457"/>
      <c r="D21" s="1119" t="s">
        <v>263</v>
      </c>
      <c r="E21" s="1120"/>
      <c r="F21" s="1120"/>
      <c r="G21" s="1120"/>
      <c r="H21" s="1120"/>
      <c r="I21" s="1121"/>
      <c r="J21" s="1262"/>
      <c r="K21" s="1263"/>
      <c r="L21" s="1263"/>
      <c r="M21" s="1264"/>
      <c r="N21" s="1451">
        <f t="shared" si="2"/>
        <v>0</v>
      </c>
      <c r="O21" s="1452"/>
      <c r="P21" s="1453"/>
      <c r="Q21" s="1182"/>
      <c r="R21" s="1183"/>
      <c r="S21" s="1183"/>
      <c r="T21" s="1184"/>
      <c r="U21" s="1149">
        <f t="shared" si="3"/>
        <v>0</v>
      </c>
      <c r="V21" s="1150"/>
      <c r="W21" s="1150"/>
      <c r="X21" s="1150"/>
      <c r="Y21" s="1151"/>
      <c r="AA21" s="220"/>
      <c r="AB21" s="220"/>
      <c r="AC21" s="220"/>
      <c r="AF21" s="221"/>
      <c r="AG21" s="221"/>
    </row>
    <row r="22" spans="1:36" s="217" customFormat="1" ht="12.75" customHeight="1">
      <c r="B22" s="1288"/>
      <c r="C22" s="1457"/>
      <c r="D22" s="1119" t="s">
        <v>264</v>
      </c>
      <c r="E22" s="1120"/>
      <c r="F22" s="1120"/>
      <c r="G22" s="1120"/>
      <c r="H22" s="1120"/>
      <c r="I22" s="1121"/>
      <c r="J22" s="1262"/>
      <c r="K22" s="1263"/>
      <c r="L22" s="1263"/>
      <c r="M22" s="1264"/>
      <c r="N22" s="1451">
        <f t="shared" si="2"/>
        <v>0</v>
      </c>
      <c r="O22" s="1452"/>
      <c r="P22" s="1453"/>
      <c r="Q22" s="1182"/>
      <c r="R22" s="1183"/>
      <c r="S22" s="1183"/>
      <c r="T22" s="1184"/>
      <c r="U22" s="1149">
        <f t="shared" si="3"/>
        <v>0</v>
      </c>
      <c r="V22" s="1150"/>
      <c r="W22" s="1150"/>
      <c r="X22" s="1150"/>
      <c r="Y22" s="1151"/>
      <c r="AA22" s="220"/>
      <c r="AB22" s="220"/>
      <c r="AC22" s="220"/>
      <c r="AF22" s="221"/>
      <c r="AG22" s="221"/>
    </row>
    <row r="23" spans="1:36" s="217" customFormat="1" ht="12.75" customHeight="1">
      <c r="B23" s="1288"/>
      <c r="C23" s="1457"/>
      <c r="D23" s="1119" t="s">
        <v>265</v>
      </c>
      <c r="E23" s="1120"/>
      <c r="F23" s="1120"/>
      <c r="G23" s="1120"/>
      <c r="H23" s="1120"/>
      <c r="I23" s="1121"/>
      <c r="J23" s="1262"/>
      <c r="K23" s="1263"/>
      <c r="L23" s="1263"/>
      <c r="M23" s="1264"/>
      <c r="N23" s="1451">
        <f t="shared" si="2"/>
        <v>0</v>
      </c>
      <c r="O23" s="1452"/>
      <c r="P23" s="1453"/>
      <c r="Q23" s="1182"/>
      <c r="R23" s="1183"/>
      <c r="S23" s="1183"/>
      <c r="T23" s="1184"/>
      <c r="U23" s="1149">
        <f t="shared" si="3"/>
        <v>0</v>
      </c>
      <c r="V23" s="1150"/>
      <c r="W23" s="1150"/>
      <c r="X23" s="1150"/>
      <c r="Y23" s="1151"/>
      <c r="AA23" s="220"/>
      <c r="AB23" s="220"/>
      <c r="AC23" s="220"/>
    </row>
    <row r="24" spans="1:36" s="217" customFormat="1" ht="12.75" customHeight="1">
      <c r="B24" s="1288"/>
      <c r="C24" s="1457"/>
      <c r="D24" s="1119" t="s">
        <v>266</v>
      </c>
      <c r="E24" s="1120"/>
      <c r="F24" s="1120"/>
      <c r="G24" s="1120"/>
      <c r="H24" s="1120"/>
      <c r="I24" s="1121"/>
      <c r="J24" s="1262"/>
      <c r="K24" s="1263"/>
      <c r="L24" s="1263"/>
      <c r="M24" s="1264"/>
      <c r="N24" s="1451">
        <f t="shared" si="2"/>
        <v>0</v>
      </c>
      <c r="O24" s="1452"/>
      <c r="P24" s="1453"/>
      <c r="Q24" s="1182"/>
      <c r="R24" s="1183"/>
      <c r="S24" s="1183"/>
      <c r="T24" s="1184"/>
      <c r="U24" s="1149">
        <f t="shared" si="3"/>
        <v>0</v>
      </c>
      <c r="V24" s="1150"/>
      <c r="W24" s="1150"/>
      <c r="X24" s="1150"/>
      <c r="Y24" s="1151"/>
      <c r="AA24" s="220"/>
      <c r="AB24" s="220"/>
      <c r="AC24" s="220"/>
    </row>
    <row r="25" spans="1:36" s="217" customFormat="1" ht="12.75" customHeight="1">
      <c r="B25" s="1288"/>
      <c r="C25" s="1457"/>
      <c r="D25" s="1119" t="s">
        <v>267</v>
      </c>
      <c r="E25" s="1120"/>
      <c r="F25" s="1120"/>
      <c r="G25" s="1120"/>
      <c r="H25" s="1120"/>
      <c r="I25" s="1121"/>
      <c r="J25" s="1262"/>
      <c r="K25" s="1263"/>
      <c r="L25" s="1263"/>
      <c r="M25" s="1264"/>
      <c r="N25" s="1451">
        <f t="shared" si="2"/>
        <v>0</v>
      </c>
      <c r="O25" s="1452"/>
      <c r="P25" s="1453"/>
      <c r="Q25" s="1172"/>
      <c r="R25" s="1173"/>
      <c r="S25" s="1173"/>
      <c r="T25" s="1174"/>
      <c r="U25" s="1149">
        <f t="shared" si="3"/>
        <v>0</v>
      </c>
      <c r="V25" s="1150"/>
      <c r="W25" s="1150"/>
      <c r="X25" s="1150"/>
      <c r="Y25" s="1151"/>
      <c r="AA25" s="220"/>
      <c r="AB25" s="220"/>
      <c r="AC25" s="220"/>
    </row>
    <row r="26" spans="1:36" s="217" customFormat="1" ht="12.75" customHeight="1">
      <c r="B26" s="1288"/>
      <c r="C26" s="1457"/>
      <c r="D26" s="1200"/>
      <c r="E26" s="1201"/>
      <c r="F26" s="1201"/>
      <c r="G26" s="1201"/>
      <c r="H26" s="1120" t="s">
        <v>391</v>
      </c>
      <c r="I26" s="1121"/>
      <c r="J26" s="1262"/>
      <c r="K26" s="1263"/>
      <c r="L26" s="1263"/>
      <c r="M26" s="1264"/>
      <c r="N26" s="1367"/>
      <c r="O26" s="1368"/>
      <c r="P26" s="1369"/>
      <c r="Q26" s="1200"/>
      <c r="R26" s="1201"/>
      <c r="S26" s="1201"/>
      <c r="T26" s="1202"/>
      <c r="U26" s="1262"/>
      <c r="V26" s="1263"/>
      <c r="W26" s="1263"/>
      <c r="X26" s="1263"/>
      <c r="Y26" s="1450"/>
      <c r="AA26" s="220"/>
      <c r="AB26" s="220"/>
      <c r="AC26" s="220"/>
    </row>
    <row r="27" spans="1:36" s="217" customFormat="1" ht="12.75" customHeight="1">
      <c r="B27" s="1288"/>
      <c r="C27" s="1458"/>
      <c r="D27" s="1168"/>
      <c r="E27" s="1169"/>
      <c r="F27" s="1169"/>
      <c r="G27" s="1169"/>
      <c r="H27" s="1237" t="s">
        <v>391</v>
      </c>
      <c r="I27" s="1238"/>
      <c r="J27" s="1360"/>
      <c r="K27" s="1361"/>
      <c r="L27" s="1361"/>
      <c r="M27" s="1362"/>
      <c r="N27" s="1444"/>
      <c r="O27" s="1445"/>
      <c r="P27" s="1446"/>
      <c r="Q27" s="1168"/>
      <c r="R27" s="1169"/>
      <c r="S27" s="1169"/>
      <c r="T27" s="1170"/>
      <c r="U27" s="1360"/>
      <c r="V27" s="1361"/>
      <c r="W27" s="1361"/>
      <c r="X27" s="1361"/>
      <c r="Y27" s="1366"/>
    </row>
    <row r="28" spans="1:36" s="217" customFormat="1" ht="12.75" customHeight="1">
      <c r="B28" s="1288"/>
      <c r="C28" s="1142" t="s">
        <v>396</v>
      </c>
      <c r="D28" s="1245" t="s">
        <v>397</v>
      </c>
      <c r="E28" s="1246"/>
      <c r="F28" s="1246"/>
      <c r="G28" s="1246"/>
      <c r="H28" s="1246"/>
      <c r="I28" s="1247"/>
      <c r="J28" s="1345"/>
      <c r="K28" s="1346"/>
      <c r="L28" s="1346"/>
      <c r="M28" s="1347"/>
      <c r="N28" s="1425">
        <f>AF15</f>
        <v>0</v>
      </c>
      <c r="O28" s="1426"/>
      <c r="P28" s="1427"/>
      <c r="Q28" s="1252" t="s">
        <v>398</v>
      </c>
      <c r="R28" s="1253"/>
      <c r="S28" s="1253"/>
      <c r="T28" s="1254"/>
      <c r="U28" s="1434">
        <f>ROUNDDOWN(J32*N28*30.4*12,0)</f>
        <v>0</v>
      </c>
      <c r="V28" s="1139"/>
      <c r="W28" s="1139"/>
      <c r="X28" s="1139"/>
      <c r="Y28" s="1435"/>
    </row>
    <row r="29" spans="1:36" s="217" customFormat="1" ht="12.75" customHeight="1">
      <c r="B29" s="1288"/>
      <c r="C29" s="1143"/>
      <c r="D29" s="1119" t="s">
        <v>399</v>
      </c>
      <c r="E29" s="1120"/>
      <c r="F29" s="1120"/>
      <c r="G29" s="1120"/>
      <c r="H29" s="1120"/>
      <c r="I29" s="1121"/>
      <c r="J29" s="1262"/>
      <c r="K29" s="1263"/>
      <c r="L29" s="1263"/>
      <c r="M29" s="1264"/>
      <c r="N29" s="1428"/>
      <c r="O29" s="1429"/>
      <c r="P29" s="1430"/>
      <c r="Q29" s="1182"/>
      <c r="R29" s="1183"/>
      <c r="S29" s="1183"/>
      <c r="T29" s="1184"/>
      <c r="U29" s="1436"/>
      <c r="V29" s="1437"/>
      <c r="W29" s="1437"/>
      <c r="X29" s="1437"/>
      <c r="Y29" s="1438"/>
      <c r="AA29" s="299"/>
      <c r="AB29" s="299"/>
      <c r="AC29" s="299"/>
      <c r="AF29" s="299"/>
      <c r="AG29" s="299"/>
    </row>
    <row r="30" spans="1:36" s="217" customFormat="1" ht="12.75" customHeight="1">
      <c r="B30" s="1288"/>
      <c r="C30" s="1143"/>
      <c r="D30" s="1119" t="s">
        <v>400</v>
      </c>
      <c r="E30" s="1120"/>
      <c r="F30" s="1120"/>
      <c r="G30" s="1120"/>
      <c r="H30" s="1120"/>
      <c r="I30" s="1121"/>
      <c r="J30" s="1262"/>
      <c r="K30" s="1263"/>
      <c r="L30" s="1263"/>
      <c r="M30" s="1264"/>
      <c r="N30" s="1428"/>
      <c r="O30" s="1429"/>
      <c r="P30" s="1430"/>
      <c r="Q30" s="1182"/>
      <c r="R30" s="1183"/>
      <c r="S30" s="1183"/>
      <c r="T30" s="1184"/>
      <c r="U30" s="1436"/>
      <c r="V30" s="1437"/>
      <c r="W30" s="1437"/>
      <c r="X30" s="1437"/>
      <c r="Y30" s="1438"/>
      <c r="AF30" s="221"/>
      <c r="AG30" s="221"/>
    </row>
    <row r="31" spans="1:36" s="217" customFormat="1" ht="12.75" customHeight="1">
      <c r="B31" s="1288"/>
      <c r="C31" s="1143"/>
      <c r="D31" s="1119" t="s">
        <v>274</v>
      </c>
      <c r="E31" s="1120"/>
      <c r="F31" s="1120"/>
      <c r="G31" s="1120"/>
      <c r="H31" s="1120"/>
      <c r="I31" s="1121"/>
      <c r="J31" s="1262"/>
      <c r="K31" s="1263"/>
      <c r="L31" s="1263"/>
      <c r="M31" s="1264"/>
      <c r="N31" s="1428"/>
      <c r="O31" s="1429"/>
      <c r="P31" s="1430"/>
      <c r="Q31" s="1182"/>
      <c r="R31" s="1183"/>
      <c r="S31" s="1183"/>
      <c r="T31" s="1184"/>
      <c r="U31" s="1436"/>
      <c r="V31" s="1437"/>
      <c r="W31" s="1437"/>
      <c r="X31" s="1437"/>
      <c r="Y31" s="1438"/>
      <c r="AA31" s="237"/>
      <c r="AB31" s="238"/>
      <c r="AC31" s="238"/>
    </row>
    <row r="32" spans="1:36" s="217" customFormat="1" ht="12.75" customHeight="1">
      <c r="B32" s="1288"/>
      <c r="C32" s="1424"/>
      <c r="D32" s="1236" t="s">
        <v>402</v>
      </c>
      <c r="E32" s="1237"/>
      <c r="F32" s="1237"/>
      <c r="G32" s="1237"/>
      <c r="H32" s="1237"/>
      <c r="I32" s="1238"/>
      <c r="J32" s="1447">
        <f>SUM(J28:M31)</f>
        <v>0</v>
      </c>
      <c r="K32" s="1448"/>
      <c r="L32" s="1448"/>
      <c r="M32" s="1449"/>
      <c r="N32" s="1431"/>
      <c r="O32" s="1432"/>
      <c r="P32" s="1433"/>
      <c r="Q32" s="1255"/>
      <c r="R32" s="1256"/>
      <c r="S32" s="1256"/>
      <c r="T32" s="1257"/>
      <c r="U32" s="1439"/>
      <c r="V32" s="1141"/>
      <c r="W32" s="1141"/>
      <c r="X32" s="1141"/>
      <c r="Y32" s="1440"/>
      <c r="AA32" s="238"/>
      <c r="AB32" s="238"/>
      <c r="AC32" s="238"/>
    </row>
    <row r="33" spans="2:36" s="217" customFormat="1" ht="12.75" customHeight="1">
      <c r="B33" s="1288"/>
      <c r="C33" s="1407" t="s">
        <v>270</v>
      </c>
      <c r="D33" s="1408"/>
      <c r="E33" s="1408"/>
      <c r="F33" s="1409"/>
      <c r="G33" s="1410" t="s">
        <v>392</v>
      </c>
      <c r="H33" s="1408"/>
      <c r="I33" s="1409"/>
      <c r="J33" s="1411"/>
      <c r="K33" s="1412"/>
      <c r="L33" s="1412"/>
      <c r="M33" s="1413"/>
      <c r="N33" s="1441">
        <f>AF15</f>
        <v>0</v>
      </c>
      <c r="O33" s="1442"/>
      <c r="P33" s="1443"/>
      <c r="Q33" s="1410" t="s">
        <v>393</v>
      </c>
      <c r="R33" s="1408"/>
      <c r="S33" s="1408"/>
      <c r="T33" s="1409"/>
      <c r="U33" s="1404">
        <f>ROUNDDOWN(J33*N33*12,0)</f>
        <v>0</v>
      </c>
      <c r="V33" s="1405"/>
      <c r="W33" s="1405"/>
      <c r="X33" s="1405"/>
      <c r="Y33" s="1406"/>
      <c r="AA33" s="220"/>
      <c r="AB33" s="220"/>
      <c r="AC33" s="220"/>
      <c r="AF33" s="221"/>
      <c r="AG33" s="221"/>
    </row>
    <row r="34" spans="2:36" s="217" customFormat="1" ht="12.75" customHeight="1">
      <c r="B34" s="1288"/>
      <c r="C34" s="1407" t="s">
        <v>310</v>
      </c>
      <c r="D34" s="1408"/>
      <c r="E34" s="1408"/>
      <c r="F34" s="1409"/>
      <c r="G34" s="1410" t="s">
        <v>392</v>
      </c>
      <c r="H34" s="1408"/>
      <c r="I34" s="1409"/>
      <c r="J34" s="1411"/>
      <c r="K34" s="1412"/>
      <c r="L34" s="1412"/>
      <c r="M34" s="1413"/>
      <c r="N34" s="1441">
        <f>AF15</f>
        <v>0</v>
      </c>
      <c r="O34" s="1442"/>
      <c r="P34" s="1443"/>
      <c r="Q34" s="1410" t="s">
        <v>393</v>
      </c>
      <c r="R34" s="1408"/>
      <c r="S34" s="1408"/>
      <c r="T34" s="1409"/>
      <c r="U34" s="1404">
        <f>ROUNDDOWN(J34*N34*12,0)</f>
        <v>0</v>
      </c>
      <c r="V34" s="1405"/>
      <c r="W34" s="1405"/>
      <c r="X34" s="1405"/>
      <c r="Y34" s="1406"/>
    </row>
    <row r="35" spans="2:36" s="217" customFormat="1" ht="12.75" customHeight="1">
      <c r="B35" s="1288"/>
      <c r="C35" s="1407" t="s">
        <v>271</v>
      </c>
      <c r="D35" s="1408"/>
      <c r="E35" s="1408"/>
      <c r="F35" s="1409"/>
      <c r="G35" s="1410" t="s">
        <v>392</v>
      </c>
      <c r="H35" s="1408"/>
      <c r="I35" s="1409"/>
      <c r="J35" s="1411"/>
      <c r="K35" s="1412"/>
      <c r="L35" s="1412"/>
      <c r="M35" s="1413"/>
      <c r="N35" s="1441">
        <f>AF15</f>
        <v>0</v>
      </c>
      <c r="O35" s="1442"/>
      <c r="P35" s="1443"/>
      <c r="Q35" s="1410" t="s">
        <v>393</v>
      </c>
      <c r="R35" s="1408"/>
      <c r="S35" s="1408"/>
      <c r="T35" s="1409"/>
      <c r="U35" s="1404">
        <f>ROUNDDOWN(J35*N35*12,0)</f>
        <v>0</v>
      </c>
      <c r="V35" s="1405"/>
      <c r="W35" s="1405"/>
      <c r="X35" s="1405"/>
      <c r="Y35" s="1406"/>
      <c r="AA35" s="299"/>
      <c r="AB35" s="299"/>
      <c r="AC35" s="299"/>
      <c r="AF35" s="221"/>
      <c r="AG35" s="221"/>
    </row>
    <row r="36" spans="2:36" s="217" customFormat="1" ht="12.75" customHeight="1">
      <c r="B36" s="1288"/>
      <c r="C36" s="222" t="s">
        <v>302</v>
      </c>
      <c r="D36" s="1414"/>
      <c r="E36" s="1415"/>
      <c r="F36" s="1415"/>
      <c r="G36" s="1415"/>
      <c r="H36" s="1415"/>
      <c r="I36" s="1416"/>
      <c r="J36" s="1417"/>
      <c r="K36" s="1418"/>
      <c r="L36" s="1418"/>
      <c r="M36" s="1419"/>
      <c r="N36" s="1420"/>
      <c r="O36" s="1421"/>
      <c r="P36" s="1422"/>
      <c r="Q36" s="1414"/>
      <c r="R36" s="1415"/>
      <c r="S36" s="1415"/>
      <c r="T36" s="1416"/>
      <c r="U36" s="1345"/>
      <c r="V36" s="1346"/>
      <c r="W36" s="1346"/>
      <c r="X36" s="1346"/>
      <c r="Y36" s="1423"/>
      <c r="AA36" s="220"/>
      <c r="AB36" s="220"/>
      <c r="AC36" s="220"/>
    </row>
    <row r="37" spans="2:36" s="217" customFormat="1" ht="12.75" customHeight="1" thickBot="1">
      <c r="B37" s="1289"/>
      <c r="C37" s="223" t="s">
        <v>302</v>
      </c>
      <c r="D37" s="1189"/>
      <c r="E37" s="1190"/>
      <c r="F37" s="1190"/>
      <c r="G37" s="1190"/>
      <c r="H37" s="1190"/>
      <c r="I37" s="1191"/>
      <c r="J37" s="1186"/>
      <c r="K37" s="1187"/>
      <c r="L37" s="1187"/>
      <c r="M37" s="1188"/>
      <c r="N37" s="1381"/>
      <c r="O37" s="1382"/>
      <c r="P37" s="1383"/>
      <c r="Q37" s="1189"/>
      <c r="R37" s="1190"/>
      <c r="S37" s="1190"/>
      <c r="T37" s="1191"/>
      <c r="U37" s="1357"/>
      <c r="V37" s="1358"/>
      <c r="W37" s="1358"/>
      <c r="X37" s="1358"/>
      <c r="Y37" s="1359"/>
    </row>
    <row r="38" spans="2:36" s="217" customFormat="1" ht="12.75" customHeight="1" thickTop="1" thickBot="1">
      <c r="B38" s="1110" t="s">
        <v>404</v>
      </c>
      <c r="C38" s="1111"/>
      <c r="D38" s="1111"/>
      <c r="E38" s="1111"/>
      <c r="F38" s="1111"/>
      <c r="G38" s="1111"/>
      <c r="H38" s="1111"/>
      <c r="I38" s="1111"/>
      <c r="J38" s="1111"/>
      <c r="K38" s="1111"/>
      <c r="L38" s="1111"/>
      <c r="M38" s="1111"/>
      <c r="N38" s="1111"/>
      <c r="O38" s="1111"/>
      <c r="P38" s="1112"/>
      <c r="Q38" s="1113"/>
      <c r="R38" s="1114"/>
      <c r="S38" s="1114"/>
      <c r="T38" s="1115"/>
      <c r="U38" s="1231">
        <f>SUM(U19:Y37)</f>
        <v>0</v>
      </c>
      <c r="V38" s="1232"/>
      <c r="W38" s="1232"/>
      <c r="X38" s="1232"/>
      <c r="Y38" s="1233"/>
    </row>
    <row r="39" spans="2:36" s="217" customFormat="1" ht="11.25" customHeight="1" thickBot="1">
      <c r="AA39" s="224"/>
      <c r="AB39" s="224"/>
      <c r="AC39" s="224"/>
      <c r="AD39" s="224"/>
      <c r="AE39" s="224"/>
      <c r="AF39" s="224"/>
      <c r="AG39" s="224"/>
      <c r="AH39" s="224"/>
      <c r="AI39" s="224"/>
      <c r="AJ39" s="224"/>
    </row>
    <row r="40" spans="2:36" ht="12.75" customHeight="1" thickBot="1">
      <c r="B40" s="1152" t="s">
        <v>405</v>
      </c>
      <c r="C40" s="1384" t="s">
        <v>380</v>
      </c>
      <c r="D40" s="1159"/>
      <c r="E40" s="1159"/>
      <c r="F40" s="1159"/>
      <c r="G40" s="1159"/>
      <c r="H40" s="1159"/>
      <c r="I40" s="1160"/>
      <c r="J40" s="1158" t="s">
        <v>381</v>
      </c>
      <c r="K40" s="1159"/>
      <c r="L40" s="1159"/>
      <c r="M40" s="1160"/>
      <c r="N40" s="1385" t="s">
        <v>406</v>
      </c>
      <c r="O40" s="1386"/>
      <c r="P40" s="1387"/>
      <c r="Q40" s="1158" t="s">
        <v>383</v>
      </c>
      <c r="R40" s="1159"/>
      <c r="S40" s="1159"/>
      <c r="T40" s="1160"/>
      <c r="U40" s="1158" t="s">
        <v>407</v>
      </c>
      <c r="V40" s="1159"/>
      <c r="W40" s="1159"/>
      <c r="X40" s="1159"/>
      <c r="Y40" s="1388"/>
      <c r="Z40" s="216"/>
      <c r="AA40" s="224"/>
      <c r="AB40" s="224"/>
      <c r="AC40" s="224"/>
      <c r="AD40" s="224"/>
      <c r="AE40" s="224"/>
      <c r="AF40" s="224"/>
      <c r="AG40" s="224"/>
      <c r="AH40" s="224"/>
      <c r="AI40" s="224"/>
      <c r="AJ40" s="224"/>
    </row>
    <row r="41" spans="2:36" s="217" customFormat="1" ht="12.75" customHeight="1" thickTop="1">
      <c r="B41" s="1153"/>
      <c r="C41" s="1389" t="s">
        <v>408</v>
      </c>
      <c r="D41" s="1392" t="s">
        <v>409</v>
      </c>
      <c r="E41" s="1393"/>
      <c r="F41" s="1393"/>
      <c r="G41" s="1393"/>
      <c r="H41" s="1393"/>
      <c r="I41" s="1394"/>
      <c r="J41" s="1395"/>
      <c r="K41" s="1396"/>
      <c r="L41" s="1396"/>
      <c r="M41" s="1397"/>
      <c r="N41" s="1398"/>
      <c r="O41" s="1399"/>
      <c r="P41" s="1400"/>
      <c r="Q41" s="1212" t="s">
        <v>393</v>
      </c>
      <c r="R41" s="1213"/>
      <c r="S41" s="1213"/>
      <c r="T41" s="1214"/>
      <c r="U41" s="1401">
        <f t="shared" ref="U41:U53" si="4">ROUNDDOWN(J41*N41*12,0)</f>
        <v>0</v>
      </c>
      <c r="V41" s="1402"/>
      <c r="W41" s="1402"/>
      <c r="X41" s="1402"/>
      <c r="Y41" s="1403"/>
      <c r="AA41" s="224"/>
      <c r="AB41" s="224"/>
      <c r="AC41" s="224"/>
      <c r="AD41" s="224"/>
      <c r="AE41" s="224"/>
      <c r="AF41" s="224"/>
      <c r="AG41" s="224"/>
      <c r="AH41" s="224"/>
      <c r="AI41" s="224"/>
      <c r="AJ41" s="224"/>
    </row>
    <row r="42" spans="2:36" s="217" customFormat="1" ht="12.75" customHeight="1">
      <c r="B42" s="1153"/>
      <c r="C42" s="1390"/>
      <c r="D42" s="1378"/>
      <c r="E42" s="1379"/>
      <c r="F42" s="1380"/>
      <c r="G42" s="1119" t="s">
        <v>326</v>
      </c>
      <c r="H42" s="1120"/>
      <c r="I42" s="1121"/>
      <c r="J42" s="1262"/>
      <c r="K42" s="1263"/>
      <c r="L42" s="1263"/>
      <c r="M42" s="1264"/>
      <c r="N42" s="1367"/>
      <c r="O42" s="1368"/>
      <c r="P42" s="1369"/>
      <c r="Q42" s="1182"/>
      <c r="R42" s="1183"/>
      <c r="S42" s="1183"/>
      <c r="T42" s="1184"/>
      <c r="U42" s="1149">
        <f t="shared" si="4"/>
        <v>0</v>
      </c>
      <c r="V42" s="1150"/>
      <c r="W42" s="1150"/>
      <c r="X42" s="1150"/>
      <c r="Y42" s="1151"/>
      <c r="AA42" s="224"/>
      <c r="AB42" s="224"/>
      <c r="AC42" s="224"/>
      <c r="AD42" s="224"/>
      <c r="AE42" s="224"/>
      <c r="AF42" s="224"/>
      <c r="AG42" s="224"/>
      <c r="AH42" s="224"/>
      <c r="AI42" s="224"/>
      <c r="AJ42" s="224"/>
    </row>
    <row r="43" spans="2:36" s="217" customFormat="1" ht="12.75" customHeight="1">
      <c r="B43" s="1153"/>
      <c r="C43" s="1390"/>
      <c r="D43" s="1227"/>
      <c r="E43" s="1228"/>
      <c r="F43" s="1229"/>
      <c r="G43" s="1119" t="s">
        <v>327</v>
      </c>
      <c r="H43" s="1120"/>
      <c r="I43" s="1121"/>
      <c r="J43" s="1262"/>
      <c r="K43" s="1263"/>
      <c r="L43" s="1263"/>
      <c r="M43" s="1264"/>
      <c r="N43" s="1367"/>
      <c r="O43" s="1368"/>
      <c r="P43" s="1369"/>
      <c r="Q43" s="1182"/>
      <c r="R43" s="1183"/>
      <c r="S43" s="1183"/>
      <c r="T43" s="1184"/>
      <c r="U43" s="1149">
        <f t="shared" si="4"/>
        <v>0</v>
      </c>
      <c r="V43" s="1150"/>
      <c r="W43" s="1150"/>
      <c r="X43" s="1150"/>
      <c r="Y43" s="1151"/>
      <c r="AA43" s="224"/>
      <c r="AB43" s="224"/>
      <c r="AC43" s="224"/>
      <c r="AD43" s="224"/>
      <c r="AE43" s="224"/>
      <c r="AF43" s="224"/>
      <c r="AG43" s="224"/>
      <c r="AH43" s="224"/>
      <c r="AI43" s="224"/>
      <c r="AJ43" s="224"/>
    </row>
    <row r="44" spans="2:36" s="217" customFormat="1" ht="12.75" customHeight="1">
      <c r="B44" s="1153"/>
      <c r="C44" s="1390"/>
      <c r="D44" s="1378"/>
      <c r="E44" s="1379"/>
      <c r="F44" s="1380"/>
      <c r="G44" s="1119" t="s">
        <v>326</v>
      </c>
      <c r="H44" s="1120"/>
      <c r="I44" s="1121"/>
      <c r="J44" s="1262"/>
      <c r="K44" s="1263"/>
      <c r="L44" s="1263"/>
      <c r="M44" s="1264"/>
      <c r="N44" s="1367"/>
      <c r="O44" s="1368"/>
      <c r="P44" s="1369"/>
      <c r="Q44" s="1182"/>
      <c r="R44" s="1183"/>
      <c r="S44" s="1183"/>
      <c r="T44" s="1184"/>
      <c r="U44" s="1149">
        <f t="shared" si="4"/>
        <v>0</v>
      </c>
      <c r="V44" s="1150"/>
      <c r="W44" s="1150"/>
      <c r="X44" s="1150"/>
      <c r="Y44" s="1151"/>
      <c r="AA44" s="1376" t="s">
        <v>410</v>
      </c>
      <c r="AB44" s="1376"/>
      <c r="AC44" s="1376"/>
      <c r="AD44" s="1376"/>
      <c r="AE44" s="1376"/>
      <c r="AF44" s="1376"/>
      <c r="AG44" s="1376"/>
      <c r="AH44" s="1376"/>
      <c r="AI44" s="1376"/>
    </row>
    <row r="45" spans="2:36" s="217" customFormat="1" ht="12.75" customHeight="1">
      <c r="B45" s="1153"/>
      <c r="C45" s="1390"/>
      <c r="D45" s="1227"/>
      <c r="E45" s="1228"/>
      <c r="F45" s="1229"/>
      <c r="G45" s="1119" t="s">
        <v>327</v>
      </c>
      <c r="H45" s="1120"/>
      <c r="I45" s="1121"/>
      <c r="J45" s="1262"/>
      <c r="K45" s="1263"/>
      <c r="L45" s="1263"/>
      <c r="M45" s="1264"/>
      <c r="N45" s="1367"/>
      <c r="O45" s="1368"/>
      <c r="P45" s="1369"/>
      <c r="Q45" s="1182"/>
      <c r="R45" s="1183"/>
      <c r="S45" s="1183"/>
      <c r="T45" s="1184"/>
      <c r="U45" s="1149">
        <f t="shared" si="4"/>
        <v>0</v>
      </c>
      <c r="V45" s="1150"/>
      <c r="W45" s="1150"/>
      <c r="X45" s="1150"/>
      <c r="Y45" s="1151"/>
      <c r="AA45" s="1377" t="s">
        <v>431</v>
      </c>
      <c r="AB45" s="1377"/>
      <c r="AC45" s="1377"/>
      <c r="AD45" s="1377"/>
      <c r="AE45" s="1377"/>
      <c r="AF45" s="1377"/>
      <c r="AG45" s="1377"/>
      <c r="AH45" s="1377"/>
      <c r="AI45" s="1377"/>
    </row>
    <row r="46" spans="2:36" s="217" customFormat="1" ht="12.75" customHeight="1">
      <c r="B46" s="1153"/>
      <c r="C46" s="1390"/>
      <c r="D46" s="1378"/>
      <c r="E46" s="1379"/>
      <c r="F46" s="1380"/>
      <c r="G46" s="1119" t="s">
        <v>326</v>
      </c>
      <c r="H46" s="1120"/>
      <c r="I46" s="1121"/>
      <c r="J46" s="1262"/>
      <c r="K46" s="1263"/>
      <c r="L46" s="1263"/>
      <c r="M46" s="1264"/>
      <c r="N46" s="1367"/>
      <c r="O46" s="1368"/>
      <c r="P46" s="1369"/>
      <c r="Q46" s="1182"/>
      <c r="R46" s="1183"/>
      <c r="S46" s="1183"/>
      <c r="T46" s="1184"/>
      <c r="U46" s="1149">
        <f t="shared" si="4"/>
        <v>0</v>
      </c>
      <c r="V46" s="1150"/>
      <c r="W46" s="1150"/>
      <c r="X46" s="1150"/>
      <c r="Y46" s="1151"/>
      <c r="AA46" s="1377"/>
      <c r="AB46" s="1377"/>
      <c r="AC46" s="1377"/>
      <c r="AD46" s="1377"/>
      <c r="AE46" s="1377"/>
      <c r="AF46" s="1377"/>
      <c r="AG46" s="1377"/>
      <c r="AH46" s="1377"/>
      <c r="AI46" s="1377"/>
    </row>
    <row r="47" spans="2:36" s="217" customFormat="1" ht="12.75" customHeight="1">
      <c r="B47" s="1153"/>
      <c r="C47" s="1390"/>
      <c r="D47" s="1227"/>
      <c r="E47" s="1228"/>
      <c r="F47" s="1229"/>
      <c r="G47" s="1119" t="s">
        <v>327</v>
      </c>
      <c r="H47" s="1120"/>
      <c r="I47" s="1121"/>
      <c r="J47" s="1262"/>
      <c r="K47" s="1263"/>
      <c r="L47" s="1263"/>
      <c r="M47" s="1264"/>
      <c r="N47" s="1367"/>
      <c r="O47" s="1368"/>
      <c r="P47" s="1369"/>
      <c r="Q47" s="1182"/>
      <c r="R47" s="1183"/>
      <c r="S47" s="1183"/>
      <c r="T47" s="1184"/>
      <c r="U47" s="1149">
        <f t="shared" si="4"/>
        <v>0</v>
      </c>
      <c r="V47" s="1150"/>
      <c r="W47" s="1150"/>
      <c r="X47" s="1150"/>
      <c r="Y47" s="1151"/>
      <c r="AA47" s="1377"/>
      <c r="AB47" s="1377"/>
      <c r="AC47" s="1377"/>
      <c r="AD47" s="1377"/>
      <c r="AE47" s="1377"/>
      <c r="AF47" s="1377"/>
      <c r="AG47" s="1377"/>
      <c r="AH47" s="1377"/>
      <c r="AI47" s="1377"/>
    </row>
    <row r="48" spans="2:36" s="217" customFormat="1" ht="12.75" customHeight="1">
      <c r="B48" s="1153"/>
      <c r="C48" s="1390"/>
      <c r="D48" s="1370"/>
      <c r="E48" s="1371"/>
      <c r="F48" s="1372"/>
      <c r="G48" s="1119" t="s">
        <v>326</v>
      </c>
      <c r="H48" s="1120"/>
      <c r="I48" s="1121"/>
      <c r="J48" s="1262"/>
      <c r="K48" s="1263"/>
      <c r="L48" s="1263"/>
      <c r="M48" s="1264"/>
      <c r="N48" s="1367"/>
      <c r="O48" s="1368"/>
      <c r="P48" s="1369"/>
      <c r="Q48" s="1182"/>
      <c r="R48" s="1183"/>
      <c r="S48" s="1183"/>
      <c r="T48" s="1184"/>
      <c r="U48" s="1149">
        <f t="shared" si="4"/>
        <v>0</v>
      </c>
      <c r="V48" s="1150"/>
      <c r="W48" s="1150"/>
      <c r="X48" s="1150"/>
      <c r="Y48" s="1151"/>
      <c r="AA48" s="1377"/>
      <c r="AB48" s="1377"/>
      <c r="AC48" s="1377"/>
      <c r="AD48" s="1377"/>
      <c r="AE48" s="1377"/>
      <c r="AF48" s="1377"/>
      <c r="AG48" s="1377"/>
      <c r="AH48" s="1377"/>
      <c r="AI48" s="1377"/>
    </row>
    <row r="49" spans="1:35" s="217" customFormat="1" ht="12.75" customHeight="1">
      <c r="B49" s="1153"/>
      <c r="C49" s="1390"/>
      <c r="D49" s="1373"/>
      <c r="E49" s="1374"/>
      <c r="F49" s="1375"/>
      <c r="G49" s="1119" t="s">
        <v>327</v>
      </c>
      <c r="H49" s="1120"/>
      <c r="I49" s="1121"/>
      <c r="J49" s="1262"/>
      <c r="K49" s="1263"/>
      <c r="L49" s="1263"/>
      <c r="M49" s="1264"/>
      <c r="N49" s="1367"/>
      <c r="O49" s="1368"/>
      <c r="P49" s="1369"/>
      <c r="Q49" s="1182"/>
      <c r="R49" s="1183"/>
      <c r="S49" s="1183"/>
      <c r="T49" s="1184"/>
      <c r="U49" s="1149">
        <f t="shared" si="4"/>
        <v>0</v>
      </c>
      <c r="V49" s="1150"/>
      <c r="W49" s="1150"/>
      <c r="X49" s="1150"/>
      <c r="Y49" s="1151"/>
      <c r="AA49" s="1377"/>
      <c r="AB49" s="1377"/>
      <c r="AC49" s="1377"/>
      <c r="AD49" s="1377"/>
      <c r="AE49" s="1377"/>
      <c r="AF49" s="1377"/>
      <c r="AG49" s="1377"/>
      <c r="AH49" s="1377"/>
      <c r="AI49" s="1377"/>
    </row>
    <row r="50" spans="1:35" s="217" customFormat="1" ht="12.75" customHeight="1">
      <c r="B50" s="1153"/>
      <c r="C50" s="1390"/>
      <c r="D50" s="1370"/>
      <c r="E50" s="1371"/>
      <c r="F50" s="1372"/>
      <c r="G50" s="1119" t="s">
        <v>326</v>
      </c>
      <c r="H50" s="1120"/>
      <c r="I50" s="1121"/>
      <c r="J50" s="1262"/>
      <c r="K50" s="1263"/>
      <c r="L50" s="1263"/>
      <c r="M50" s="1264"/>
      <c r="N50" s="1367"/>
      <c r="O50" s="1368"/>
      <c r="P50" s="1369"/>
      <c r="Q50" s="1182"/>
      <c r="R50" s="1183"/>
      <c r="S50" s="1183"/>
      <c r="T50" s="1184"/>
      <c r="U50" s="1149">
        <f t="shared" si="4"/>
        <v>0</v>
      </c>
      <c r="V50" s="1150"/>
      <c r="W50" s="1150"/>
      <c r="X50" s="1150"/>
      <c r="Y50" s="1151"/>
      <c r="AA50" s="1377"/>
      <c r="AB50" s="1377"/>
      <c r="AC50" s="1377"/>
      <c r="AD50" s="1377"/>
      <c r="AE50" s="1377"/>
      <c r="AF50" s="1377"/>
      <c r="AG50" s="1377"/>
      <c r="AH50" s="1377"/>
      <c r="AI50" s="1377"/>
    </row>
    <row r="51" spans="1:35" s="217" customFormat="1" ht="12.75" customHeight="1">
      <c r="B51" s="1153"/>
      <c r="C51" s="1390"/>
      <c r="D51" s="1373"/>
      <c r="E51" s="1374"/>
      <c r="F51" s="1375"/>
      <c r="G51" s="1119" t="s">
        <v>327</v>
      </c>
      <c r="H51" s="1120"/>
      <c r="I51" s="1121"/>
      <c r="J51" s="1262"/>
      <c r="K51" s="1263"/>
      <c r="L51" s="1263"/>
      <c r="M51" s="1264"/>
      <c r="N51" s="1367"/>
      <c r="O51" s="1368"/>
      <c r="P51" s="1369"/>
      <c r="Q51" s="1182"/>
      <c r="R51" s="1183"/>
      <c r="S51" s="1183"/>
      <c r="T51" s="1184"/>
      <c r="U51" s="1149">
        <f t="shared" si="4"/>
        <v>0</v>
      </c>
      <c r="V51" s="1150"/>
      <c r="W51" s="1150"/>
      <c r="X51" s="1150"/>
      <c r="Y51" s="1151"/>
      <c r="AA51" s="1377"/>
      <c r="AB51" s="1377"/>
      <c r="AC51" s="1377"/>
      <c r="AD51" s="1377"/>
      <c r="AE51" s="1377"/>
      <c r="AF51" s="1377"/>
      <c r="AG51" s="1377"/>
      <c r="AH51" s="1377"/>
      <c r="AI51" s="1377"/>
    </row>
    <row r="52" spans="1:35" s="217" customFormat="1" ht="12.75" customHeight="1">
      <c r="B52" s="1153"/>
      <c r="C52" s="1390"/>
      <c r="D52" s="1119" t="s">
        <v>412</v>
      </c>
      <c r="E52" s="1120"/>
      <c r="F52" s="1120"/>
      <c r="G52" s="1120"/>
      <c r="H52" s="1120"/>
      <c r="I52" s="1121"/>
      <c r="J52" s="1262"/>
      <c r="K52" s="1263"/>
      <c r="L52" s="1263"/>
      <c r="M52" s="1264"/>
      <c r="N52" s="1367"/>
      <c r="O52" s="1368"/>
      <c r="P52" s="1369"/>
      <c r="Q52" s="1182"/>
      <c r="R52" s="1183"/>
      <c r="S52" s="1183"/>
      <c r="T52" s="1184"/>
      <c r="U52" s="1149">
        <f t="shared" si="4"/>
        <v>0</v>
      </c>
      <c r="V52" s="1150"/>
      <c r="W52" s="1150"/>
      <c r="X52" s="1150"/>
      <c r="Y52" s="1151"/>
      <c r="AA52" s="1377"/>
      <c r="AB52" s="1377"/>
      <c r="AC52" s="1377"/>
      <c r="AD52" s="1377"/>
      <c r="AE52" s="1377"/>
      <c r="AF52" s="1377"/>
      <c r="AG52" s="1377"/>
      <c r="AH52" s="1377"/>
      <c r="AI52" s="1377"/>
    </row>
    <row r="53" spans="1:35" s="217" customFormat="1" ht="12.75" customHeight="1">
      <c r="B53" s="1153"/>
      <c r="C53" s="1390"/>
      <c r="D53" s="1119" t="s">
        <v>413</v>
      </c>
      <c r="E53" s="1120"/>
      <c r="F53" s="1120"/>
      <c r="G53" s="1120"/>
      <c r="H53" s="1120"/>
      <c r="I53" s="1121"/>
      <c r="J53" s="1262"/>
      <c r="K53" s="1263"/>
      <c r="L53" s="1263"/>
      <c r="M53" s="1264"/>
      <c r="N53" s="1200"/>
      <c r="O53" s="1201"/>
      <c r="P53" s="1202"/>
      <c r="Q53" s="1172"/>
      <c r="R53" s="1173"/>
      <c r="S53" s="1173"/>
      <c r="T53" s="1174"/>
      <c r="U53" s="1149">
        <f t="shared" si="4"/>
        <v>0</v>
      </c>
      <c r="V53" s="1150"/>
      <c r="W53" s="1150"/>
      <c r="X53" s="1150"/>
      <c r="Y53" s="1151"/>
      <c r="AA53" s="1377"/>
      <c r="AB53" s="1377"/>
      <c r="AC53" s="1377"/>
      <c r="AD53" s="1377"/>
      <c r="AE53" s="1377"/>
      <c r="AF53" s="1377"/>
      <c r="AG53" s="1377"/>
      <c r="AH53" s="1377"/>
      <c r="AI53" s="1377"/>
    </row>
    <row r="54" spans="1:35" s="217" customFormat="1" ht="12.75" customHeight="1">
      <c r="B54" s="1153"/>
      <c r="C54" s="1391"/>
      <c r="D54" s="1236" t="s">
        <v>414</v>
      </c>
      <c r="E54" s="1237"/>
      <c r="F54" s="1237"/>
      <c r="G54" s="1237"/>
      <c r="H54" s="1237"/>
      <c r="I54" s="1238"/>
      <c r="J54" s="1360"/>
      <c r="K54" s="1361"/>
      <c r="L54" s="1361"/>
      <c r="M54" s="1362"/>
      <c r="N54" s="1363"/>
      <c r="O54" s="1364"/>
      <c r="P54" s="1365"/>
      <c r="Q54" s="1168"/>
      <c r="R54" s="1169"/>
      <c r="S54" s="1169"/>
      <c r="T54" s="1170"/>
      <c r="U54" s="1360"/>
      <c r="V54" s="1361"/>
      <c r="W54" s="1361"/>
      <c r="X54" s="1361"/>
      <c r="Y54" s="1366"/>
    </row>
    <row r="55" spans="1:35" s="217" customFormat="1" ht="12.75" customHeight="1">
      <c r="B55" s="1153"/>
      <c r="C55" s="1142" t="s">
        <v>415</v>
      </c>
      <c r="D55" s="1245" t="s">
        <v>416</v>
      </c>
      <c r="E55" s="1246"/>
      <c r="F55" s="1246"/>
      <c r="G55" s="1246"/>
      <c r="H55" s="1246"/>
      <c r="I55" s="1247"/>
      <c r="J55" s="1345"/>
      <c r="K55" s="1346"/>
      <c r="L55" s="1346"/>
      <c r="M55" s="1347"/>
      <c r="N55" s="1348"/>
      <c r="O55" s="1349"/>
      <c r="P55" s="1350"/>
      <c r="Q55" s="1252" t="s">
        <v>417</v>
      </c>
      <c r="R55" s="1253"/>
      <c r="S55" s="1253"/>
      <c r="T55" s="1254"/>
      <c r="U55" s="1145">
        <f t="shared" ref="U55:U60" si="5">ROUNDDOWN(J55*12,0)</f>
        <v>0</v>
      </c>
      <c r="V55" s="1146"/>
      <c r="W55" s="1146"/>
      <c r="X55" s="1146"/>
      <c r="Y55" s="1147"/>
    </row>
    <row r="56" spans="1:35" s="217" customFormat="1" ht="12.75" customHeight="1">
      <c r="B56" s="1153"/>
      <c r="C56" s="1143"/>
      <c r="D56" s="1119" t="s">
        <v>310</v>
      </c>
      <c r="E56" s="1120"/>
      <c r="F56" s="1120"/>
      <c r="G56" s="1120"/>
      <c r="H56" s="1120"/>
      <c r="I56" s="1121"/>
      <c r="J56" s="1262"/>
      <c r="K56" s="1263"/>
      <c r="L56" s="1263"/>
      <c r="M56" s="1264"/>
      <c r="N56" s="1176"/>
      <c r="O56" s="1177"/>
      <c r="P56" s="1178"/>
      <c r="Q56" s="1182"/>
      <c r="R56" s="1183"/>
      <c r="S56" s="1183"/>
      <c r="T56" s="1184"/>
      <c r="U56" s="1149">
        <f t="shared" si="5"/>
        <v>0</v>
      </c>
      <c r="V56" s="1150"/>
      <c r="W56" s="1150"/>
      <c r="X56" s="1150"/>
      <c r="Y56" s="1151"/>
    </row>
    <row r="57" spans="1:35" s="217" customFormat="1" ht="12.75" customHeight="1">
      <c r="B57" s="1153"/>
      <c r="C57" s="1143"/>
      <c r="D57" s="1119" t="s">
        <v>418</v>
      </c>
      <c r="E57" s="1120"/>
      <c r="F57" s="1120"/>
      <c r="G57" s="1120"/>
      <c r="H57" s="1120"/>
      <c r="I57" s="1121"/>
      <c r="J57" s="1262"/>
      <c r="K57" s="1263"/>
      <c r="L57" s="1263"/>
      <c r="M57" s="1264"/>
      <c r="N57" s="1176"/>
      <c r="O57" s="1177"/>
      <c r="P57" s="1178"/>
      <c r="Q57" s="1182"/>
      <c r="R57" s="1183"/>
      <c r="S57" s="1183"/>
      <c r="T57" s="1184"/>
      <c r="U57" s="1149">
        <f t="shared" si="5"/>
        <v>0</v>
      </c>
      <c r="V57" s="1150"/>
      <c r="W57" s="1150"/>
      <c r="X57" s="1150"/>
      <c r="Y57" s="1151"/>
    </row>
    <row r="58" spans="1:35" s="217" customFormat="1" ht="12.75" customHeight="1">
      <c r="B58" s="1153"/>
      <c r="C58" s="1143"/>
      <c r="D58" s="1119" t="s">
        <v>419</v>
      </c>
      <c r="E58" s="1120"/>
      <c r="F58" s="1120"/>
      <c r="G58" s="1120"/>
      <c r="H58" s="1120"/>
      <c r="I58" s="1121"/>
      <c r="J58" s="1262"/>
      <c r="K58" s="1263"/>
      <c r="L58" s="1263"/>
      <c r="M58" s="1264"/>
      <c r="N58" s="1176"/>
      <c r="O58" s="1177"/>
      <c r="P58" s="1178"/>
      <c r="Q58" s="1182"/>
      <c r="R58" s="1183"/>
      <c r="S58" s="1183"/>
      <c r="T58" s="1184"/>
      <c r="U58" s="1149">
        <f t="shared" si="5"/>
        <v>0</v>
      </c>
      <c r="V58" s="1150"/>
      <c r="W58" s="1150"/>
      <c r="X58" s="1150"/>
      <c r="Y58" s="1151"/>
    </row>
    <row r="59" spans="1:35" s="217" customFormat="1" ht="12.75" customHeight="1">
      <c r="B59" s="1153"/>
      <c r="C59" s="1143"/>
      <c r="D59" s="1351" t="s">
        <v>420</v>
      </c>
      <c r="E59" s="1352"/>
      <c r="F59" s="1352"/>
      <c r="G59" s="1352"/>
      <c r="H59" s="1352"/>
      <c r="I59" s="1353"/>
      <c r="J59" s="301"/>
      <c r="K59" s="302"/>
      <c r="L59" s="302"/>
      <c r="M59" s="303"/>
      <c r="N59" s="1176"/>
      <c r="O59" s="1177"/>
      <c r="P59" s="1178"/>
      <c r="Q59" s="1182"/>
      <c r="R59" s="1183"/>
      <c r="S59" s="1183"/>
      <c r="T59" s="1184"/>
      <c r="U59" s="1149">
        <f t="shared" si="5"/>
        <v>0</v>
      </c>
      <c r="V59" s="1150"/>
      <c r="W59" s="1150"/>
      <c r="X59" s="1150"/>
      <c r="Y59" s="1151"/>
    </row>
    <row r="60" spans="1:35" s="217" customFormat="1" ht="12.75" customHeight="1">
      <c r="B60" s="1153"/>
      <c r="C60" s="1143"/>
      <c r="D60" s="1351" t="s">
        <v>421</v>
      </c>
      <c r="E60" s="1352"/>
      <c r="F60" s="1352"/>
      <c r="G60" s="1352"/>
      <c r="H60" s="1352"/>
      <c r="I60" s="1353"/>
      <c r="J60" s="1195"/>
      <c r="K60" s="1196"/>
      <c r="L60" s="1196"/>
      <c r="M60" s="1197"/>
      <c r="N60" s="1176"/>
      <c r="O60" s="1177"/>
      <c r="P60" s="1178"/>
      <c r="Q60" s="1172"/>
      <c r="R60" s="1173"/>
      <c r="S60" s="1173"/>
      <c r="T60" s="1174"/>
      <c r="U60" s="1149">
        <f t="shared" si="5"/>
        <v>0</v>
      </c>
      <c r="V60" s="1150"/>
      <c r="W60" s="1150"/>
      <c r="X60" s="1150"/>
      <c r="Y60" s="1151"/>
    </row>
    <row r="61" spans="1:35" s="217" customFormat="1" ht="12.75" customHeight="1" thickBot="1">
      <c r="B61" s="1154"/>
      <c r="C61" s="1144"/>
      <c r="D61" s="1354" t="s">
        <v>422</v>
      </c>
      <c r="E61" s="1355"/>
      <c r="F61" s="1355"/>
      <c r="G61" s="1355"/>
      <c r="H61" s="1355"/>
      <c r="I61" s="1356"/>
      <c r="J61" s="1186"/>
      <c r="K61" s="1187"/>
      <c r="L61" s="1187"/>
      <c r="M61" s="1188"/>
      <c r="N61" s="1179"/>
      <c r="O61" s="1180"/>
      <c r="P61" s="1181"/>
      <c r="Q61" s="1189"/>
      <c r="R61" s="1190"/>
      <c r="S61" s="1190"/>
      <c r="T61" s="1191"/>
      <c r="U61" s="1357"/>
      <c r="V61" s="1358"/>
      <c r="W61" s="1358"/>
      <c r="X61" s="1358"/>
      <c r="Y61" s="1359"/>
    </row>
    <row r="62" spans="1:35" s="217" customFormat="1" ht="12.75" customHeight="1" thickTop="1" thickBot="1">
      <c r="B62" s="1110" t="s">
        <v>423</v>
      </c>
      <c r="C62" s="1111"/>
      <c r="D62" s="1111"/>
      <c r="E62" s="1111"/>
      <c r="F62" s="1111"/>
      <c r="G62" s="1111"/>
      <c r="H62" s="1111"/>
      <c r="I62" s="1111"/>
      <c r="J62" s="1111"/>
      <c r="K62" s="1111"/>
      <c r="L62" s="1111"/>
      <c r="M62" s="1111"/>
      <c r="N62" s="1111"/>
      <c r="O62" s="1111"/>
      <c r="P62" s="1112"/>
      <c r="Q62" s="1113"/>
      <c r="R62" s="1114"/>
      <c r="S62" s="1114"/>
      <c r="T62" s="1115"/>
      <c r="U62" s="1116">
        <f>SUM(U41:Y61)</f>
        <v>0</v>
      </c>
      <c r="V62" s="1117"/>
      <c r="W62" s="1117"/>
      <c r="X62" s="1117"/>
      <c r="Y62" s="1118"/>
    </row>
    <row r="63" spans="1:35" s="217" customFormat="1" ht="12.75" customHeight="1" thickBot="1">
      <c r="U63" s="228"/>
    </row>
    <row r="64" spans="1:35" s="217" customFormat="1" ht="10.5" customHeight="1">
      <c r="A64" s="1128" t="s">
        <v>429</v>
      </c>
      <c r="B64" s="1128"/>
      <c r="C64" s="1128"/>
      <c r="D64" s="1128"/>
      <c r="E64" s="1128"/>
      <c r="F64" s="1129"/>
      <c r="G64" s="1130">
        <f>R64-AB64</f>
        <v>0</v>
      </c>
      <c r="H64" s="1131"/>
      <c r="I64" s="1131"/>
      <c r="J64" s="1131"/>
      <c r="K64" s="1131"/>
      <c r="L64" s="1134" t="s">
        <v>389</v>
      </c>
      <c r="M64" s="1136" t="s">
        <v>425</v>
      </c>
      <c r="N64" s="1183"/>
      <c r="O64" s="1096" t="s">
        <v>404</v>
      </c>
      <c r="P64" s="1096"/>
      <c r="Q64" s="1137"/>
      <c r="R64" s="1138">
        <f>U38</f>
        <v>0</v>
      </c>
      <c r="S64" s="1139"/>
      <c r="T64" s="1139"/>
      <c r="U64" s="1139"/>
      <c r="V64" s="1097" t="s">
        <v>389</v>
      </c>
      <c r="W64" s="1122" t="s">
        <v>172</v>
      </c>
      <c r="X64" s="1183"/>
      <c r="Y64" s="299" t="s">
        <v>423</v>
      </c>
      <c r="Z64" s="299"/>
      <c r="AA64" s="300"/>
      <c r="AB64" s="1138">
        <f>U62</f>
        <v>0</v>
      </c>
      <c r="AC64" s="1139"/>
      <c r="AD64" s="1139"/>
      <c r="AE64" s="1139"/>
      <c r="AF64" s="1097" t="s">
        <v>389</v>
      </c>
    </row>
    <row r="65" spans="1:32" s="217" customFormat="1" ht="10.5" customHeight="1" thickBot="1">
      <c r="A65" s="1128"/>
      <c r="B65" s="1128"/>
      <c r="C65" s="1128"/>
      <c r="D65" s="1128"/>
      <c r="E65" s="1128"/>
      <c r="F65" s="1129"/>
      <c r="G65" s="1132"/>
      <c r="H65" s="1133"/>
      <c r="I65" s="1133"/>
      <c r="J65" s="1133"/>
      <c r="K65" s="1133"/>
      <c r="L65" s="1135"/>
      <c r="M65" s="1136"/>
      <c r="N65" s="1183"/>
      <c r="O65" s="1096"/>
      <c r="P65" s="1096"/>
      <c r="Q65" s="1137"/>
      <c r="R65" s="1140"/>
      <c r="S65" s="1141"/>
      <c r="T65" s="1141"/>
      <c r="U65" s="1141"/>
      <c r="V65" s="1098"/>
      <c r="W65" s="1122"/>
      <c r="X65" s="1183"/>
      <c r="Y65" s="299"/>
      <c r="Z65" s="299"/>
      <c r="AA65" s="300"/>
      <c r="AB65" s="1140"/>
      <c r="AC65" s="1141"/>
      <c r="AD65" s="1141"/>
      <c r="AE65" s="1141"/>
      <c r="AF65" s="1098"/>
    </row>
  </sheetData>
  <mergeCells count="367">
    <mergeCell ref="AF4:AH6"/>
    <mergeCell ref="E5:F5"/>
    <mergeCell ref="G5:H5"/>
    <mergeCell ref="I5:J5"/>
    <mergeCell ref="K5:L5"/>
    <mergeCell ref="M5:N5"/>
    <mergeCell ref="O5:P5"/>
    <mergeCell ref="Q5:R5"/>
    <mergeCell ref="A1:AI1"/>
    <mergeCell ref="S5:T5"/>
    <mergeCell ref="U5:V5"/>
    <mergeCell ref="W5:X5"/>
    <mergeCell ref="Y5:Z5"/>
    <mergeCell ref="AA5:AB5"/>
    <mergeCell ref="E6:F6"/>
    <mergeCell ref="G6:H6"/>
    <mergeCell ref="I6:J6"/>
    <mergeCell ref="K6:L6"/>
    <mergeCell ref="M6:N6"/>
    <mergeCell ref="E4:AB4"/>
    <mergeCell ref="U7:V7"/>
    <mergeCell ref="W7:X7"/>
    <mergeCell ref="Y7:Z7"/>
    <mergeCell ref="AA7:AB7"/>
    <mergeCell ref="AC7:AE7"/>
    <mergeCell ref="AF7:AH7"/>
    <mergeCell ref="AA6:AB6"/>
    <mergeCell ref="B7:D7"/>
    <mergeCell ref="E7:F7"/>
    <mergeCell ref="G7:H7"/>
    <mergeCell ref="I7:J7"/>
    <mergeCell ref="K7:L7"/>
    <mergeCell ref="M7:N7"/>
    <mergeCell ref="O7:P7"/>
    <mergeCell ref="Q7:R7"/>
    <mergeCell ref="S7:T7"/>
    <mergeCell ref="O6:P6"/>
    <mergeCell ref="Q6:R6"/>
    <mergeCell ref="S6:T6"/>
    <mergeCell ref="U6:V6"/>
    <mergeCell ref="W6:X6"/>
    <mergeCell ref="Y6:Z6"/>
    <mergeCell ref="B4:D6"/>
    <mergeCell ref="AC4:AE6"/>
    <mergeCell ref="B9:D9"/>
    <mergeCell ref="E9:F9"/>
    <mergeCell ref="G9:H9"/>
    <mergeCell ref="I9:J9"/>
    <mergeCell ref="K9:L9"/>
    <mergeCell ref="M9:N9"/>
    <mergeCell ref="O9:P9"/>
    <mergeCell ref="O8:P8"/>
    <mergeCell ref="Q8:R8"/>
    <mergeCell ref="B8:D8"/>
    <mergeCell ref="E8:F8"/>
    <mergeCell ref="G8:H8"/>
    <mergeCell ref="I8:J8"/>
    <mergeCell ref="K8:L8"/>
    <mergeCell ref="M8:N8"/>
    <mergeCell ref="I10:J10"/>
    <mergeCell ref="K10:L10"/>
    <mergeCell ref="M10:N10"/>
    <mergeCell ref="O10:P10"/>
    <mergeCell ref="Q10:R10"/>
    <mergeCell ref="Q9:R9"/>
    <mergeCell ref="AA8:AB8"/>
    <mergeCell ref="AC8:AE8"/>
    <mergeCell ref="AF8:AH8"/>
    <mergeCell ref="S8:T8"/>
    <mergeCell ref="U8:V8"/>
    <mergeCell ref="W8:X8"/>
    <mergeCell ref="Y8:Z8"/>
    <mergeCell ref="AC9:AE9"/>
    <mergeCell ref="AF9:AH9"/>
    <mergeCell ref="S9:T9"/>
    <mergeCell ref="U9:V9"/>
    <mergeCell ref="W9:X9"/>
    <mergeCell ref="Y9:Z9"/>
    <mergeCell ref="AA9:AB9"/>
    <mergeCell ref="AF10:AH10"/>
    <mergeCell ref="S10:T10"/>
    <mergeCell ref="U10:V10"/>
    <mergeCell ref="W10:X10"/>
    <mergeCell ref="U11:V11"/>
    <mergeCell ref="W11:X11"/>
    <mergeCell ref="Y11:Z11"/>
    <mergeCell ref="AA11:AB11"/>
    <mergeCell ref="M12:N12"/>
    <mergeCell ref="AC13:AE13"/>
    <mergeCell ref="AF13:AH13"/>
    <mergeCell ref="AC11:AE11"/>
    <mergeCell ref="AF11:AH11"/>
    <mergeCell ref="AF12:AH12"/>
    <mergeCell ref="AA13:AB13"/>
    <mergeCell ref="B11:D11"/>
    <mergeCell ref="E11:F11"/>
    <mergeCell ref="G11:H11"/>
    <mergeCell ref="I11:J11"/>
    <mergeCell ref="K11:L11"/>
    <mergeCell ref="M11:N11"/>
    <mergeCell ref="O11:P11"/>
    <mergeCell ref="Q11:R11"/>
    <mergeCell ref="S11:T11"/>
    <mergeCell ref="Y10:Z10"/>
    <mergeCell ref="AA10:AB10"/>
    <mergeCell ref="AC10:AE10"/>
    <mergeCell ref="B10:D10"/>
    <mergeCell ref="E10:F10"/>
    <mergeCell ref="G10:H10"/>
    <mergeCell ref="O14:P14"/>
    <mergeCell ref="Q14:R14"/>
    <mergeCell ref="Q13:R13"/>
    <mergeCell ref="AA12:AB12"/>
    <mergeCell ref="AC12:AE12"/>
    <mergeCell ref="B13:D13"/>
    <mergeCell ref="E13:F13"/>
    <mergeCell ref="G13:H13"/>
    <mergeCell ref="I13:J13"/>
    <mergeCell ref="K13:L13"/>
    <mergeCell ref="M13:N13"/>
    <mergeCell ref="O13:P13"/>
    <mergeCell ref="O12:P12"/>
    <mergeCell ref="Q12:R12"/>
    <mergeCell ref="S12:T12"/>
    <mergeCell ref="U12:V12"/>
    <mergeCell ref="W12:X12"/>
    <mergeCell ref="Y12:Z12"/>
    <mergeCell ref="B12:D12"/>
    <mergeCell ref="E12:F12"/>
    <mergeCell ref="G12:H12"/>
    <mergeCell ref="I12:J12"/>
    <mergeCell ref="K12:L12"/>
    <mergeCell ref="S13:T13"/>
    <mergeCell ref="U13:V13"/>
    <mergeCell ref="W13:X13"/>
    <mergeCell ref="Y13:Z13"/>
    <mergeCell ref="U15:V15"/>
    <mergeCell ref="W15:X15"/>
    <mergeCell ref="Y15:Z15"/>
    <mergeCell ref="AA15:AB15"/>
    <mergeCell ref="AC15:AE15"/>
    <mergeCell ref="AF15:AH15"/>
    <mergeCell ref="AF14:AH14"/>
    <mergeCell ref="B15:D15"/>
    <mergeCell ref="E15:F15"/>
    <mergeCell ref="G15:H15"/>
    <mergeCell ref="I15:J15"/>
    <mergeCell ref="K15:L15"/>
    <mergeCell ref="M15:N15"/>
    <mergeCell ref="O15:P15"/>
    <mergeCell ref="Q15:R15"/>
    <mergeCell ref="S15:T15"/>
    <mergeCell ref="S14:T14"/>
    <mergeCell ref="U14:V14"/>
    <mergeCell ref="W14:X14"/>
    <mergeCell ref="Y14:Z14"/>
    <mergeCell ref="AA14:AB14"/>
    <mergeCell ref="AC14:AE14"/>
    <mergeCell ref="B14:D14"/>
    <mergeCell ref="E14:F14"/>
    <mergeCell ref="G14:H14"/>
    <mergeCell ref="I14:J14"/>
    <mergeCell ref="K14:L14"/>
    <mergeCell ref="M14:N14"/>
    <mergeCell ref="B17:Z17"/>
    <mergeCell ref="B18:B37"/>
    <mergeCell ref="C18:I18"/>
    <mergeCell ref="J18:M18"/>
    <mergeCell ref="N18:P18"/>
    <mergeCell ref="Q18:T18"/>
    <mergeCell ref="U18:Y18"/>
    <mergeCell ref="C19:C27"/>
    <mergeCell ref="D19:I19"/>
    <mergeCell ref="J19:M19"/>
    <mergeCell ref="N19:P19"/>
    <mergeCell ref="Q19:T25"/>
    <mergeCell ref="U19:Y19"/>
    <mergeCell ref="D20:I20"/>
    <mergeCell ref="J20:M20"/>
    <mergeCell ref="N20:P20"/>
    <mergeCell ref="U20:Y20"/>
    <mergeCell ref="D21:I21"/>
    <mergeCell ref="J21:M21"/>
    <mergeCell ref="N21:P21"/>
    <mergeCell ref="U21:Y21"/>
    <mergeCell ref="D22:I22"/>
    <mergeCell ref="J22:M22"/>
    <mergeCell ref="N22:P22"/>
    <mergeCell ref="U22:Y22"/>
    <mergeCell ref="D23:I23"/>
    <mergeCell ref="J23:M23"/>
    <mergeCell ref="N23:P23"/>
    <mergeCell ref="U23:Y23"/>
    <mergeCell ref="D26:G26"/>
    <mergeCell ref="H26:I26"/>
    <mergeCell ref="J26:M26"/>
    <mergeCell ref="N26:P26"/>
    <mergeCell ref="Q26:T26"/>
    <mergeCell ref="U26:Y26"/>
    <mergeCell ref="D24:I24"/>
    <mergeCell ref="J24:M24"/>
    <mergeCell ref="N24:P24"/>
    <mergeCell ref="U24:Y24"/>
    <mergeCell ref="D25:I25"/>
    <mergeCell ref="J25:M25"/>
    <mergeCell ref="N25:P25"/>
    <mergeCell ref="U25:Y25"/>
    <mergeCell ref="D27:G27"/>
    <mergeCell ref="H27:I27"/>
    <mergeCell ref="J27:M27"/>
    <mergeCell ref="N27:P27"/>
    <mergeCell ref="Q27:T27"/>
    <mergeCell ref="U27:Y27"/>
    <mergeCell ref="D31:I31"/>
    <mergeCell ref="J31:M31"/>
    <mergeCell ref="D32:I32"/>
    <mergeCell ref="J32:M32"/>
    <mergeCell ref="C28:C32"/>
    <mergeCell ref="D28:I28"/>
    <mergeCell ref="J28:M28"/>
    <mergeCell ref="C35:F35"/>
    <mergeCell ref="G35:I35"/>
    <mergeCell ref="J35:M35"/>
    <mergeCell ref="N28:P32"/>
    <mergeCell ref="Q28:T32"/>
    <mergeCell ref="U28:Y32"/>
    <mergeCell ref="D29:I29"/>
    <mergeCell ref="J29:M29"/>
    <mergeCell ref="D30:I30"/>
    <mergeCell ref="J30:M30"/>
    <mergeCell ref="N35:P35"/>
    <mergeCell ref="Q35:T35"/>
    <mergeCell ref="U35:Y35"/>
    <mergeCell ref="N33:P33"/>
    <mergeCell ref="Q33:T33"/>
    <mergeCell ref="U33:Y33"/>
    <mergeCell ref="C34:F34"/>
    <mergeCell ref="G34:I34"/>
    <mergeCell ref="J34:M34"/>
    <mergeCell ref="N34:P34"/>
    <mergeCell ref="Q34:T34"/>
    <mergeCell ref="U34:Y34"/>
    <mergeCell ref="C33:F33"/>
    <mergeCell ref="G33:I33"/>
    <mergeCell ref="J33:M33"/>
    <mergeCell ref="D36:I36"/>
    <mergeCell ref="J36:M36"/>
    <mergeCell ref="N36:P36"/>
    <mergeCell ref="Q36:T36"/>
    <mergeCell ref="U36:Y36"/>
    <mergeCell ref="D37:I37"/>
    <mergeCell ref="J37:M37"/>
    <mergeCell ref="N37:P37"/>
    <mergeCell ref="Q37:T37"/>
    <mergeCell ref="U37:Y37"/>
    <mergeCell ref="B38:P38"/>
    <mergeCell ref="Q38:T38"/>
    <mergeCell ref="U38:Y38"/>
    <mergeCell ref="B40:B61"/>
    <mergeCell ref="C40:I40"/>
    <mergeCell ref="J40:M40"/>
    <mergeCell ref="N40:P40"/>
    <mergeCell ref="Q40:T40"/>
    <mergeCell ref="U40:Y40"/>
    <mergeCell ref="C41:C54"/>
    <mergeCell ref="D41:I41"/>
    <mergeCell ref="J41:M41"/>
    <mergeCell ref="N41:P41"/>
    <mergeCell ref="Q41:T53"/>
    <mergeCell ref="U41:Y41"/>
    <mergeCell ref="D42:F43"/>
    <mergeCell ref="G42:I42"/>
    <mergeCell ref="J42:M42"/>
    <mergeCell ref="N42:P42"/>
    <mergeCell ref="U42:Y42"/>
    <mergeCell ref="G43:I43"/>
    <mergeCell ref="J43:M43"/>
    <mergeCell ref="N43:P43"/>
    <mergeCell ref="U43:Y43"/>
    <mergeCell ref="D44:F45"/>
    <mergeCell ref="G44:I44"/>
    <mergeCell ref="J44:M44"/>
    <mergeCell ref="N44:P44"/>
    <mergeCell ref="U44:Y44"/>
    <mergeCell ref="AA44:AI44"/>
    <mergeCell ref="G45:I45"/>
    <mergeCell ref="J45:M45"/>
    <mergeCell ref="N45:P45"/>
    <mergeCell ref="U45:Y45"/>
    <mergeCell ref="AA45:AI53"/>
    <mergeCell ref="D52:I52"/>
    <mergeCell ref="J52:M52"/>
    <mergeCell ref="N52:P52"/>
    <mergeCell ref="U52:Y52"/>
    <mergeCell ref="D46:F47"/>
    <mergeCell ref="G46:I46"/>
    <mergeCell ref="J46:M46"/>
    <mergeCell ref="N46:P46"/>
    <mergeCell ref="U46:Y46"/>
    <mergeCell ref="G47:I47"/>
    <mergeCell ref="J47:M47"/>
    <mergeCell ref="N47:P47"/>
    <mergeCell ref="U47:Y47"/>
    <mergeCell ref="D48:F49"/>
    <mergeCell ref="G48:I48"/>
    <mergeCell ref="J48:M48"/>
    <mergeCell ref="N48:P48"/>
    <mergeCell ref="U48:Y48"/>
    <mergeCell ref="G49:I49"/>
    <mergeCell ref="J49:M49"/>
    <mergeCell ref="N49:P49"/>
    <mergeCell ref="U49:Y49"/>
    <mergeCell ref="D50:F51"/>
    <mergeCell ref="G50:I50"/>
    <mergeCell ref="J50:M50"/>
    <mergeCell ref="N50:P50"/>
    <mergeCell ref="U50:Y50"/>
    <mergeCell ref="G51:I51"/>
    <mergeCell ref="J51:M51"/>
    <mergeCell ref="N51:P51"/>
    <mergeCell ref="U51:Y51"/>
    <mergeCell ref="D53:I53"/>
    <mergeCell ref="J53:M53"/>
    <mergeCell ref="N53:P53"/>
    <mergeCell ref="U53:Y53"/>
    <mergeCell ref="D54:I54"/>
    <mergeCell ref="J54:M54"/>
    <mergeCell ref="N54:P54"/>
    <mergeCell ref="Q54:T54"/>
    <mergeCell ref="U54:Y54"/>
    <mergeCell ref="C55:C61"/>
    <mergeCell ref="D55:I55"/>
    <mergeCell ref="J55:M55"/>
    <mergeCell ref="N55:P61"/>
    <mergeCell ref="Q55:T60"/>
    <mergeCell ref="U55:Y55"/>
    <mergeCell ref="D56:I56"/>
    <mergeCell ref="J56:M56"/>
    <mergeCell ref="U56:Y56"/>
    <mergeCell ref="D57:I57"/>
    <mergeCell ref="D60:I60"/>
    <mergeCell ref="J60:M60"/>
    <mergeCell ref="U60:Y60"/>
    <mergeCell ref="D61:I61"/>
    <mergeCell ref="J61:M61"/>
    <mergeCell ref="Q61:T61"/>
    <mergeCell ref="U61:Y61"/>
    <mergeCell ref="J57:M57"/>
    <mergeCell ref="U57:Y57"/>
    <mergeCell ref="D58:I58"/>
    <mergeCell ref="J58:M58"/>
    <mergeCell ref="U58:Y58"/>
    <mergeCell ref="D59:I59"/>
    <mergeCell ref="U59:Y59"/>
    <mergeCell ref="W64:X65"/>
    <mergeCell ref="AB64:AE65"/>
    <mergeCell ref="AF64:AF65"/>
    <mergeCell ref="B62:P62"/>
    <mergeCell ref="Q62:T62"/>
    <mergeCell ref="U62:Y62"/>
    <mergeCell ref="A64:F65"/>
    <mergeCell ref="G64:K65"/>
    <mergeCell ref="L64:L65"/>
    <mergeCell ref="M64:N65"/>
    <mergeCell ref="O64:Q65"/>
    <mergeCell ref="R64:U65"/>
    <mergeCell ref="V64:V65"/>
  </mergeCells>
  <phoneticPr fontId="3"/>
  <pageMargins left="0.59055118110236227" right="0.39370078740157483" top="0.19685039370078741" bottom="0" header="0.31496062992125984" footer="0.31496062992125984"/>
  <pageSetup paperSize="9" fitToHeight="0" orientation="portrait" r:id="rId1"/>
  <headerFooter>
    <oddHeader>&amp;R様式10-2</oddHead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79998168889431442"/>
  </sheetPr>
  <dimension ref="A1:AF39"/>
  <sheetViews>
    <sheetView topLeftCell="A22" zoomScaleNormal="100" workbookViewId="0">
      <selection sqref="A1:AF1"/>
    </sheetView>
  </sheetViews>
  <sheetFormatPr defaultRowHeight="13.5"/>
  <cols>
    <col min="1" max="1" width="3.375" style="3" customWidth="1"/>
    <col min="2" max="77" width="2.625" style="3" customWidth="1"/>
    <col min="78" max="251" width="9" style="3"/>
    <col min="252" max="333" width="2.625" style="3" customWidth="1"/>
    <col min="334" max="507" width="9" style="3"/>
    <col min="508" max="589" width="2.625" style="3" customWidth="1"/>
    <col min="590" max="763" width="9" style="3"/>
    <col min="764" max="845" width="2.625" style="3" customWidth="1"/>
    <col min="846" max="1019" width="9" style="3"/>
    <col min="1020" max="1101" width="2.625" style="3" customWidth="1"/>
    <col min="1102" max="1275" width="9" style="3"/>
    <col min="1276" max="1357" width="2.625" style="3" customWidth="1"/>
    <col min="1358" max="1531" width="9" style="3"/>
    <col min="1532" max="1613" width="2.625" style="3" customWidth="1"/>
    <col min="1614" max="1787" width="9" style="3"/>
    <col min="1788" max="1869" width="2.625" style="3" customWidth="1"/>
    <col min="1870" max="2043" width="9" style="3"/>
    <col min="2044" max="2125" width="2.625" style="3" customWidth="1"/>
    <col min="2126" max="2299" width="9" style="3"/>
    <col min="2300" max="2381" width="2.625" style="3" customWidth="1"/>
    <col min="2382" max="2555" width="9" style="3"/>
    <col min="2556" max="2637" width="2.625" style="3" customWidth="1"/>
    <col min="2638" max="2811" width="9" style="3"/>
    <col min="2812" max="2893" width="2.625" style="3" customWidth="1"/>
    <col min="2894" max="3067" width="9" style="3"/>
    <col min="3068" max="3149" width="2.625" style="3" customWidth="1"/>
    <col min="3150" max="3323" width="9" style="3"/>
    <col min="3324" max="3405" width="2.625" style="3" customWidth="1"/>
    <col min="3406" max="3579" width="9" style="3"/>
    <col min="3580" max="3661" width="2.625" style="3" customWidth="1"/>
    <col min="3662" max="3835" width="9" style="3"/>
    <col min="3836" max="3917" width="2.625" style="3" customWidth="1"/>
    <col min="3918" max="4091" width="9" style="3"/>
    <col min="4092" max="4173" width="2.625" style="3" customWidth="1"/>
    <col min="4174" max="4347" width="9" style="3"/>
    <col min="4348" max="4429" width="2.625" style="3" customWidth="1"/>
    <col min="4430" max="4603" width="9" style="3"/>
    <col min="4604" max="4685" width="2.625" style="3" customWidth="1"/>
    <col min="4686" max="4859" width="9" style="3"/>
    <col min="4860" max="4941" width="2.625" style="3" customWidth="1"/>
    <col min="4942" max="5115" width="9" style="3"/>
    <col min="5116" max="5197" width="2.625" style="3" customWidth="1"/>
    <col min="5198" max="5371" width="9" style="3"/>
    <col min="5372" max="5453" width="2.625" style="3" customWidth="1"/>
    <col min="5454" max="5627" width="9" style="3"/>
    <col min="5628" max="5709" width="2.625" style="3" customWidth="1"/>
    <col min="5710" max="5883" width="9" style="3"/>
    <col min="5884" max="5965" width="2.625" style="3" customWidth="1"/>
    <col min="5966" max="6139" width="9" style="3"/>
    <col min="6140" max="6221" width="2.625" style="3" customWidth="1"/>
    <col min="6222" max="6395" width="9" style="3"/>
    <col min="6396" max="6477" width="2.625" style="3" customWidth="1"/>
    <col min="6478" max="6651" width="9" style="3"/>
    <col min="6652" max="6733" width="2.625" style="3" customWidth="1"/>
    <col min="6734" max="6907" width="9" style="3"/>
    <col min="6908" max="6989" width="2.625" style="3" customWidth="1"/>
    <col min="6990" max="7163" width="9" style="3"/>
    <col min="7164" max="7245" width="2.625" style="3" customWidth="1"/>
    <col min="7246" max="7419" width="9" style="3"/>
    <col min="7420" max="7501" width="2.625" style="3" customWidth="1"/>
    <col min="7502" max="7675" width="9" style="3"/>
    <col min="7676" max="7757" width="2.625" style="3" customWidth="1"/>
    <col min="7758" max="7931" width="9" style="3"/>
    <col min="7932" max="8013" width="2.625" style="3" customWidth="1"/>
    <col min="8014" max="8187" width="9" style="3"/>
    <col min="8188" max="8269" width="2.625" style="3" customWidth="1"/>
    <col min="8270" max="8443" width="9" style="3"/>
    <col min="8444" max="8525" width="2.625" style="3" customWidth="1"/>
    <col min="8526" max="8699" width="9" style="3"/>
    <col min="8700" max="8781" width="2.625" style="3" customWidth="1"/>
    <col min="8782" max="8955" width="9" style="3"/>
    <col min="8956" max="9037" width="2.625" style="3" customWidth="1"/>
    <col min="9038" max="9211" width="9" style="3"/>
    <col min="9212" max="9293" width="2.625" style="3" customWidth="1"/>
    <col min="9294" max="9467" width="9" style="3"/>
    <col min="9468" max="9549" width="2.625" style="3" customWidth="1"/>
    <col min="9550" max="9723" width="9" style="3"/>
    <col min="9724" max="9805" width="2.625" style="3" customWidth="1"/>
    <col min="9806" max="9979" width="9" style="3"/>
    <col min="9980" max="10061" width="2.625" style="3" customWidth="1"/>
    <col min="10062" max="10235" width="9" style="3"/>
    <col min="10236" max="10317" width="2.625" style="3" customWidth="1"/>
    <col min="10318" max="10491" width="9" style="3"/>
    <col min="10492" max="10573" width="2.625" style="3" customWidth="1"/>
    <col min="10574" max="10747" width="9" style="3"/>
    <col min="10748" max="10829" width="2.625" style="3" customWidth="1"/>
    <col min="10830" max="11003" width="9" style="3"/>
    <col min="11004" max="11085" width="2.625" style="3" customWidth="1"/>
    <col min="11086" max="11259" width="9" style="3"/>
    <col min="11260" max="11341" width="2.625" style="3" customWidth="1"/>
    <col min="11342" max="11515" width="9" style="3"/>
    <col min="11516" max="11597" width="2.625" style="3" customWidth="1"/>
    <col min="11598" max="11771" width="9" style="3"/>
    <col min="11772" max="11853" width="2.625" style="3" customWidth="1"/>
    <col min="11854" max="12027" width="9" style="3"/>
    <col min="12028" max="12109" width="2.625" style="3" customWidth="1"/>
    <col min="12110" max="12283" width="9" style="3"/>
    <col min="12284" max="12365" width="2.625" style="3" customWidth="1"/>
    <col min="12366" max="12539" width="9" style="3"/>
    <col min="12540" max="12621" width="2.625" style="3" customWidth="1"/>
    <col min="12622" max="12795" width="9" style="3"/>
    <col min="12796" max="12877" width="2.625" style="3" customWidth="1"/>
    <col min="12878" max="13051" width="9" style="3"/>
    <col min="13052" max="13133" width="2.625" style="3" customWidth="1"/>
    <col min="13134" max="13307" width="9" style="3"/>
    <col min="13308" max="13389" width="2.625" style="3" customWidth="1"/>
    <col min="13390" max="13563" width="9" style="3"/>
    <col min="13564" max="13645" width="2.625" style="3" customWidth="1"/>
    <col min="13646" max="13819" width="9" style="3"/>
    <col min="13820" max="13901" width="2.625" style="3" customWidth="1"/>
    <col min="13902" max="14075" width="9" style="3"/>
    <col min="14076" max="14157" width="2.625" style="3" customWidth="1"/>
    <col min="14158" max="14331" width="9" style="3"/>
    <col min="14332" max="14413" width="2.625" style="3" customWidth="1"/>
    <col min="14414" max="14587" width="9" style="3"/>
    <col min="14588" max="14669" width="2.625" style="3" customWidth="1"/>
    <col min="14670" max="14843" width="9" style="3"/>
    <col min="14844" max="14925" width="2.625" style="3" customWidth="1"/>
    <col min="14926" max="15099" width="9" style="3"/>
    <col min="15100" max="15181" width="2.625" style="3" customWidth="1"/>
    <col min="15182" max="15355" width="9" style="3"/>
    <col min="15356" max="15437" width="2.625" style="3" customWidth="1"/>
    <col min="15438" max="15611" width="9" style="3"/>
    <col min="15612" max="15693" width="2.625" style="3" customWidth="1"/>
    <col min="15694" max="15867" width="9" style="3"/>
    <col min="15868" max="15949" width="2.625" style="3" customWidth="1"/>
    <col min="15950" max="16123" width="9" style="3"/>
    <col min="16124" max="16205" width="2.625" style="3" customWidth="1"/>
    <col min="16206" max="16384" width="9" style="3"/>
  </cols>
  <sheetData>
    <row r="1" spans="1:32" ht="27.75" customHeight="1">
      <c r="A1" s="582" t="s">
        <v>432</v>
      </c>
      <c r="B1" s="582"/>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582"/>
      <c r="AE1" s="582"/>
      <c r="AF1" s="582"/>
    </row>
    <row r="2" spans="1:32" ht="22.5" customHeight="1"/>
    <row r="3" spans="1:32">
      <c r="B3" s="3" t="s">
        <v>433</v>
      </c>
    </row>
    <row r="5" spans="1:32">
      <c r="B5" s="3">
        <v>1</v>
      </c>
      <c r="C5" s="3" t="s">
        <v>434</v>
      </c>
    </row>
    <row r="6" spans="1:32" ht="6.75" customHeight="1" thickBot="1"/>
    <row r="7" spans="1:32" ht="28.5" customHeight="1" thickBot="1">
      <c r="C7" s="1580" t="s">
        <v>435</v>
      </c>
      <c r="D7" s="1581"/>
      <c r="E7" s="1581"/>
      <c r="F7" s="1581"/>
      <c r="G7" s="1581"/>
      <c r="H7" s="1581"/>
      <c r="I7" s="1581"/>
      <c r="J7" s="1581"/>
      <c r="K7" s="1581"/>
      <c r="L7" s="1581"/>
      <c r="M7" s="1581"/>
      <c r="N7" s="1581"/>
      <c r="O7" s="1581" t="s">
        <v>436</v>
      </c>
      <c r="P7" s="1581"/>
      <c r="Q7" s="1581"/>
      <c r="R7" s="1581"/>
      <c r="S7" s="1581"/>
      <c r="T7" s="1581"/>
      <c r="U7" s="1581"/>
      <c r="V7" s="1581"/>
      <c r="W7" s="1581" t="s">
        <v>437</v>
      </c>
      <c r="X7" s="1581"/>
      <c r="Y7" s="1581"/>
      <c r="Z7" s="1581"/>
      <c r="AA7" s="1581"/>
      <c r="AB7" s="1581"/>
      <c r="AC7" s="1581"/>
      <c r="AD7" s="1581"/>
      <c r="AE7" s="1581"/>
      <c r="AF7" s="1582"/>
    </row>
    <row r="8" spans="1:32" ht="28.5" customHeight="1" thickTop="1">
      <c r="C8" s="1591" t="s">
        <v>438</v>
      </c>
      <c r="D8" s="1592"/>
      <c r="E8" s="1592"/>
      <c r="F8" s="1592"/>
      <c r="G8" s="1592"/>
      <c r="H8" s="1592"/>
      <c r="I8" s="1592"/>
      <c r="J8" s="1592"/>
      <c r="K8" s="1592"/>
      <c r="L8" s="1592"/>
      <c r="M8" s="1592"/>
      <c r="N8" s="1593"/>
      <c r="O8" s="1539"/>
      <c r="P8" s="1539"/>
      <c r="Q8" s="1539"/>
      <c r="R8" s="1539"/>
      <c r="S8" s="1539"/>
      <c r="T8" s="1539"/>
      <c r="U8" s="1539"/>
      <c r="V8" s="1539"/>
      <c r="W8" s="1540"/>
      <c r="X8" s="1540"/>
      <c r="Y8" s="1540"/>
      <c r="Z8" s="1540"/>
      <c r="AA8" s="1540"/>
      <c r="AB8" s="1540"/>
      <c r="AC8" s="1540"/>
      <c r="AD8" s="1540"/>
      <c r="AE8" s="1540"/>
      <c r="AF8" s="1541"/>
    </row>
    <row r="9" spans="1:32" ht="28.5" customHeight="1">
      <c r="C9" s="1583" t="s">
        <v>439</v>
      </c>
      <c r="D9" s="1584"/>
      <c r="E9" s="1584"/>
      <c r="F9" s="1584"/>
      <c r="G9" s="1584"/>
      <c r="H9" s="1584"/>
      <c r="I9" s="1584"/>
      <c r="J9" s="1584"/>
      <c r="K9" s="1584"/>
      <c r="L9" s="1584"/>
      <c r="M9" s="1584"/>
      <c r="N9" s="1585"/>
      <c r="O9" s="1571"/>
      <c r="P9" s="1571"/>
      <c r="Q9" s="1571"/>
      <c r="R9" s="1571"/>
      <c r="S9" s="1571"/>
      <c r="T9" s="1571"/>
      <c r="U9" s="1571"/>
      <c r="V9" s="1571"/>
      <c r="W9" s="1569"/>
      <c r="X9" s="1569"/>
      <c r="Y9" s="1569"/>
      <c r="Z9" s="1569"/>
      <c r="AA9" s="1569"/>
      <c r="AB9" s="1569"/>
      <c r="AC9" s="1569"/>
      <c r="AD9" s="1569"/>
      <c r="AE9" s="1569"/>
      <c r="AF9" s="1572"/>
    </row>
    <row r="10" spans="1:32" ht="28.5" customHeight="1" thickBot="1">
      <c r="C10" s="1586" t="s">
        <v>274</v>
      </c>
      <c r="D10" s="1587"/>
      <c r="E10" s="1587"/>
      <c r="F10" s="1587"/>
      <c r="G10" s="246" t="s">
        <v>369</v>
      </c>
      <c r="H10" s="1528"/>
      <c r="I10" s="1528"/>
      <c r="J10" s="1528"/>
      <c r="K10" s="1528"/>
      <c r="L10" s="1528"/>
      <c r="M10" s="1528"/>
      <c r="N10" s="247" t="s">
        <v>460</v>
      </c>
      <c r="O10" s="1588"/>
      <c r="P10" s="1588"/>
      <c r="Q10" s="1588"/>
      <c r="R10" s="1588"/>
      <c r="S10" s="1588"/>
      <c r="T10" s="1588"/>
      <c r="U10" s="1588"/>
      <c r="V10" s="1588"/>
      <c r="W10" s="1589"/>
      <c r="X10" s="1589"/>
      <c r="Y10" s="1589"/>
      <c r="Z10" s="1589"/>
      <c r="AA10" s="1589"/>
      <c r="AB10" s="1589"/>
      <c r="AC10" s="1589"/>
      <c r="AD10" s="1589"/>
      <c r="AE10" s="1589"/>
      <c r="AF10" s="1590"/>
    </row>
    <row r="11" spans="1:32" ht="28.5" customHeight="1" thickTop="1" thickBot="1">
      <c r="C11" s="1574" t="s">
        <v>203</v>
      </c>
      <c r="D11" s="1575"/>
      <c r="E11" s="1575"/>
      <c r="F11" s="1575"/>
      <c r="G11" s="1575"/>
      <c r="H11" s="1575"/>
      <c r="I11" s="1575"/>
      <c r="J11" s="1575"/>
      <c r="K11" s="1575"/>
      <c r="L11" s="1575"/>
      <c r="M11" s="1575"/>
      <c r="N11" s="1576"/>
      <c r="O11" s="1577">
        <f>O8+O9+O10</f>
        <v>0</v>
      </c>
      <c r="P11" s="1577"/>
      <c r="Q11" s="1577"/>
      <c r="R11" s="1577"/>
      <c r="S11" s="1577"/>
      <c r="T11" s="1577"/>
      <c r="U11" s="1577"/>
      <c r="V11" s="1577"/>
      <c r="W11" s="1578"/>
      <c r="X11" s="1578"/>
      <c r="Y11" s="1578"/>
      <c r="Z11" s="1578"/>
      <c r="AA11" s="1578"/>
      <c r="AB11" s="1578"/>
      <c r="AC11" s="1578"/>
      <c r="AD11" s="1578"/>
      <c r="AE11" s="1578"/>
      <c r="AF11" s="1579"/>
    </row>
    <row r="13" spans="1:32">
      <c r="B13" s="3">
        <v>2</v>
      </c>
      <c r="C13" s="3" t="s">
        <v>440</v>
      </c>
    </row>
    <row r="14" spans="1:32" ht="6.75" customHeight="1" thickBot="1"/>
    <row r="15" spans="1:32" ht="28.5" customHeight="1" thickBot="1">
      <c r="C15" s="1580" t="s">
        <v>435</v>
      </c>
      <c r="D15" s="1581"/>
      <c r="E15" s="1581"/>
      <c r="F15" s="1581"/>
      <c r="G15" s="1581"/>
      <c r="H15" s="1581"/>
      <c r="I15" s="1581"/>
      <c r="J15" s="1581"/>
      <c r="K15" s="1581"/>
      <c r="L15" s="1581"/>
      <c r="M15" s="1581"/>
      <c r="N15" s="1581"/>
      <c r="O15" s="1581" t="s">
        <v>436</v>
      </c>
      <c r="P15" s="1581"/>
      <c r="Q15" s="1581"/>
      <c r="R15" s="1581"/>
      <c r="S15" s="1581"/>
      <c r="T15" s="1581"/>
      <c r="U15" s="1581"/>
      <c r="V15" s="1581"/>
      <c r="W15" s="1581" t="s">
        <v>437</v>
      </c>
      <c r="X15" s="1581"/>
      <c r="Y15" s="1581"/>
      <c r="Z15" s="1581"/>
      <c r="AA15" s="1581"/>
      <c r="AB15" s="1581"/>
      <c r="AC15" s="1581"/>
      <c r="AD15" s="1581"/>
      <c r="AE15" s="1581"/>
      <c r="AF15" s="1582"/>
    </row>
    <row r="16" spans="1:32" ht="28.5" customHeight="1" thickTop="1">
      <c r="C16" s="1559" t="s">
        <v>441</v>
      </c>
      <c r="D16" s="1560"/>
      <c r="E16" s="1565" t="s">
        <v>442</v>
      </c>
      <c r="F16" s="1565"/>
      <c r="G16" s="1565"/>
      <c r="H16" s="1565"/>
      <c r="I16" s="1565"/>
      <c r="J16" s="1565"/>
      <c r="K16" s="1565"/>
      <c r="L16" s="1565"/>
      <c r="M16" s="1565"/>
      <c r="N16" s="1565"/>
      <c r="O16" s="1539"/>
      <c r="P16" s="1539"/>
      <c r="Q16" s="1539"/>
      <c r="R16" s="1539"/>
      <c r="S16" s="1539"/>
      <c r="T16" s="1539"/>
      <c r="U16" s="1539"/>
      <c r="V16" s="1539"/>
      <c r="W16" s="1540"/>
      <c r="X16" s="1540"/>
      <c r="Y16" s="1540"/>
      <c r="Z16" s="1540"/>
      <c r="AA16" s="1540"/>
      <c r="AB16" s="1540"/>
      <c r="AC16" s="1540"/>
      <c r="AD16" s="1540"/>
      <c r="AE16" s="1540"/>
      <c r="AF16" s="1541"/>
    </row>
    <row r="17" spans="2:32" ht="28.5" customHeight="1">
      <c r="C17" s="1561"/>
      <c r="D17" s="1562"/>
      <c r="E17" s="1566" t="s">
        <v>274</v>
      </c>
      <c r="F17" s="1566"/>
      <c r="G17" s="1567"/>
      <c r="H17" s="241" t="s">
        <v>369</v>
      </c>
      <c r="I17" s="1568"/>
      <c r="J17" s="1569"/>
      <c r="K17" s="1569"/>
      <c r="L17" s="1569"/>
      <c r="M17" s="1570"/>
      <c r="N17" s="242" t="s">
        <v>249</v>
      </c>
      <c r="O17" s="1571"/>
      <c r="P17" s="1571"/>
      <c r="Q17" s="1571"/>
      <c r="R17" s="1571"/>
      <c r="S17" s="1571"/>
      <c r="T17" s="1571"/>
      <c r="U17" s="1571"/>
      <c r="V17" s="1571"/>
      <c r="W17" s="1569"/>
      <c r="X17" s="1569"/>
      <c r="Y17" s="1569"/>
      <c r="Z17" s="1569"/>
      <c r="AA17" s="1569"/>
      <c r="AB17" s="1569"/>
      <c r="AC17" s="1569"/>
      <c r="AD17" s="1569"/>
      <c r="AE17" s="1569"/>
      <c r="AF17" s="1572"/>
    </row>
    <row r="18" spans="2:32" ht="28.5" customHeight="1">
      <c r="C18" s="1563"/>
      <c r="D18" s="1564"/>
      <c r="E18" s="1573" t="s">
        <v>443</v>
      </c>
      <c r="F18" s="1573"/>
      <c r="G18" s="1573"/>
      <c r="H18" s="1573"/>
      <c r="I18" s="1573"/>
      <c r="J18" s="1573"/>
      <c r="K18" s="1573"/>
      <c r="L18" s="1573"/>
      <c r="M18" s="1573"/>
      <c r="N18" s="1573"/>
      <c r="O18" s="1545">
        <f>O16+O17</f>
        <v>0</v>
      </c>
      <c r="P18" s="1545"/>
      <c r="Q18" s="1545"/>
      <c r="R18" s="1545"/>
      <c r="S18" s="1545"/>
      <c r="T18" s="1545"/>
      <c r="U18" s="1545"/>
      <c r="V18" s="1545"/>
      <c r="W18" s="1546"/>
      <c r="X18" s="1546"/>
      <c r="Y18" s="1546"/>
      <c r="Z18" s="1546"/>
      <c r="AA18" s="1546"/>
      <c r="AB18" s="1546"/>
      <c r="AC18" s="1546"/>
      <c r="AD18" s="1546"/>
      <c r="AE18" s="1546"/>
      <c r="AF18" s="1547"/>
    </row>
    <row r="19" spans="2:32" ht="28.5" customHeight="1">
      <c r="C19" s="1548" t="s">
        <v>444</v>
      </c>
      <c r="D19" s="1549"/>
      <c r="E19" s="1549"/>
      <c r="F19" s="1549"/>
      <c r="G19" s="1549"/>
      <c r="H19" s="1549"/>
      <c r="I19" s="1549"/>
      <c r="J19" s="1549"/>
      <c r="K19" s="1549"/>
      <c r="L19" s="1549"/>
      <c r="M19" s="1549"/>
      <c r="N19" s="1550"/>
      <c r="O19" s="1551"/>
      <c r="P19" s="1551"/>
      <c r="Q19" s="1551"/>
      <c r="R19" s="1551"/>
      <c r="S19" s="1551"/>
      <c r="T19" s="1551"/>
      <c r="U19" s="1551"/>
      <c r="V19" s="1551"/>
      <c r="W19" s="1552"/>
      <c r="X19" s="1552"/>
      <c r="Y19" s="1552"/>
      <c r="Z19" s="1552"/>
      <c r="AA19" s="1552"/>
      <c r="AB19" s="1552"/>
      <c r="AC19" s="1552"/>
      <c r="AD19" s="1552"/>
      <c r="AE19" s="1552"/>
      <c r="AF19" s="1553"/>
    </row>
    <row r="20" spans="2:32" ht="28.5" customHeight="1">
      <c r="C20" s="863"/>
      <c r="D20" s="1554"/>
      <c r="E20" s="1555" t="s">
        <v>445</v>
      </c>
      <c r="F20" s="1555"/>
      <c r="G20" s="1555"/>
      <c r="H20" s="1555"/>
      <c r="I20" s="1555"/>
      <c r="J20" s="1555"/>
      <c r="K20" s="1555"/>
      <c r="L20" s="1555"/>
      <c r="M20" s="1555"/>
      <c r="N20" s="1555"/>
      <c r="O20" s="1556">
        <f>O19</f>
        <v>0</v>
      </c>
      <c r="P20" s="1556"/>
      <c r="Q20" s="1556"/>
      <c r="R20" s="1556"/>
      <c r="S20" s="1556"/>
      <c r="T20" s="1556"/>
      <c r="U20" s="1556"/>
      <c r="V20" s="1556"/>
      <c r="W20" s="1557"/>
      <c r="X20" s="1557"/>
      <c r="Y20" s="1557"/>
      <c r="Z20" s="1557"/>
      <c r="AA20" s="1557"/>
      <c r="AB20" s="1557"/>
      <c r="AC20" s="1557"/>
      <c r="AD20" s="1557"/>
      <c r="AE20" s="1557"/>
      <c r="AF20" s="1558"/>
    </row>
    <row r="21" spans="2:32" ht="28.5" customHeight="1">
      <c r="C21" s="1536" t="s">
        <v>274</v>
      </c>
      <c r="D21" s="1537"/>
      <c r="E21" s="1537"/>
      <c r="F21" s="243" t="s">
        <v>369</v>
      </c>
      <c r="G21" s="1538"/>
      <c r="H21" s="1538"/>
      <c r="I21" s="1538"/>
      <c r="J21" s="1538"/>
      <c r="K21" s="1538"/>
      <c r="L21" s="1538"/>
      <c r="M21" s="1538"/>
      <c r="N21" s="244" t="s">
        <v>249</v>
      </c>
      <c r="O21" s="1539"/>
      <c r="P21" s="1539"/>
      <c r="Q21" s="1539"/>
      <c r="R21" s="1539"/>
      <c r="S21" s="1539"/>
      <c r="T21" s="1539"/>
      <c r="U21" s="1539"/>
      <c r="V21" s="1539"/>
      <c r="W21" s="1540"/>
      <c r="X21" s="1540"/>
      <c r="Y21" s="1540"/>
      <c r="Z21" s="1540"/>
      <c r="AA21" s="1540"/>
      <c r="AB21" s="1540"/>
      <c r="AC21" s="1540"/>
      <c r="AD21" s="1540"/>
      <c r="AE21" s="1540"/>
      <c r="AF21" s="1541"/>
    </row>
    <row r="22" spans="2:32" ht="28.5" customHeight="1" thickBot="1">
      <c r="C22" s="1542"/>
      <c r="D22" s="1543"/>
      <c r="E22" s="1544" t="s">
        <v>446</v>
      </c>
      <c r="F22" s="1544"/>
      <c r="G22" s="1544"/>
      <c r="H22" s="1544"/>
      <c r="I22" s="1544"/>
      <c r="J22" s="1544"/>
      <c r="K22" s="1544"/>
      <c r="L22" s="1544"/>
      <c r="M22" s="1544"/>
      <c r="N22" s="1544"/>
      <c r="O22" s="1545">
        <f>O21</f>
        <v>0</v>
      </c>
      <c r="P22" s="1545"/>
      <c r="Q22" s="1545"/>
      <c r="R22" s="1545"/>
      <c r="S22" s="1545"/>
      <c r="T22" s="1545"/>
      <c r="U22" s="1545"/>
      <c r="V22" s="1545"/>
      <c r="W22" s="1546"/>
      <c r="X22" s="1546"/>
      <c r="Y22" s="1546"/>
      <c r="Z22" s="1546"/>
      <c r="AA22" s="1546"/>
      <c r="AB22" s="1546"/>
      <c r="AC22" s="1546"/>
      <c r="AD22" s="1546"/>
      <c r="AE22" s="1546"/>
      <c r="AF22" s="1547"/>
    </row>
    <row r="23" spans="2:32" ht="28.5" customHeight="1" thickTop="1" thickBot="1">
      <c r="C23" s="1529" t="s">
        <v>447</v>
      </c>
      <c r="D23" s="1530"/>
      <c r="E23" s="1530"/>
      <c r="F23" s="1530"/>
      <c r="G23" s="1530"/>
      <c r="H23" s="1530"/>
      <c r="I23" s="1530"/>
      <c r="J23" s="1530"/>
      <c r="K23" s="1530"/>
      <c r="L23" s="1530"/>
      <c r="M23" s="1530"/>
      <c r="N23" s="1530"/>
      <c r="O23" s="1531">
        <f>O18+O20+O22</f>
        <v>0</v>
      </c>
      <c r="P23" s="1532"/>
      <c r="Q23" s="1532"/>
      <c r="R23" s="1532"/>
      <c r="S23" s="1532"/>
      <c r="T23" s="1532"/>
      <c r="U23" s="1532"/>
      <c r="V23" s="1533"/>
      <c r="W23" s="1534"/>
      <c r="X23" s="1534"/>
      <c r="Y23" s="1534"/>
      <c r="Z23" s="1534"/>
      <c r="AA23" s="1534"/>
      <c r="AB23" s="1534"/>
      <c r="AC23" s="1534"/>
      <c r="AD23" s="1534"/>
      <c r="AE23" s="1534"/>
      <c r="AF23" s="1535"/>
    </row>
    <row r="25" spans="2:32">
      <c r="B25" s="3" t="s">
        <v>448</v>
      </c>
      <c r="C25" s="3" t="s">
        <v>449</v>
      </c>
    </row>
    <row r="27" spans="2:32" ht="17.25" customHeight="1">
      <c r="C27" s="3" t="s">
        <v>13</v>
      </c>
      <c r="D27" s="3" t="s">
        <v>450</v>
      </c>
      <c r="O27" s="245"/>
      <c r="P27" s="3" t="s">
        <v>461</v>
      </c>
      <c r="Q27" s="3" t="s">
        <v>100</v>
      </c>
      <c r="V27" s="245"/>
      <c r="W27" s="3" t="s">
        <v>461</v>
      </c>
      <c r="X27" s="3" t="s">
        <v>101</v>
      </c>
    </row>
    <row r="29" spans="2:32" ht="17.25" customHeight="1">
      <c r="C29" s="3" t="s">
        <v>451</v>
      </c>
      <c r="D29" s="3" t="s">
        <v>452</v>
      </c>
    </row>
    <row r="30" spans="2:32" ht="6" customHeight="1"/>
    <row r="31" spans="2:32" ht="17.25" customHeight="1">
      <c r="E31" s="211" t="s">
        <v>161</v>
      </c>
      <c r="F31" s="3" t="s">
        <v>453</v>
      </c>
      <c r="N31" s="770"/>
      <c r="O31" s="770"/>
      <c r="P31" s="770"/>
      <c r="Q31" s="770"/>
      <c r="R31" s="770"/>
      <c r="S31" s="770"/>
      <c r="T31" s="770"/>
      <c r="U31" s="770"/>
      <c r="V31" s="575" t="s">
        <v>454</v>
      </c>
      <c r="W31" s="575"/>
      <c r="X31" s="770"/>
      <c r="Y31" s="770"/>
      <c r="Z31" s="770"/>
      <c r="AA31" s="770"/>
      <c r="AB31" s="770"/>
      <c r="AC31" s="770"/>
      <c r="AD31" s="575" t="s">
        <v>455</v>
      </c>
      <c r="AE31" s="575"/>
    </row>
    <row r="33" spans="5:31" ht="17.25" customHeight="1">
      <c r="E33" s="3" t="s">
        <v>161</v>
      </c>
      <c r="F33" s="3" t="s">
        <v>456</v>
      </c>
      <c r="N33" s="245"/>
      <c r="O33" s="3" t="s">
        <v>144</v>
      </c>
      <c r="P33" s="3" t="s">
        <v>457</v>
      </c>
    </row>
    <row r="34" spans="5:31" ht="5.25" customHeight="1"/>
    <row r="35" spans="5:31" ht="17.25" customHeight="1">
      <c r="O35" s="3" t="s">
        <v>369</v>
      </c>
      <c r="P35" s="245"/>
      <c r="Q35" s="3" t="s">
        <v>458</v>
      </c>
      <c r="U35" s="3" t="s">
        <v>161</v>
      </c>
      <c r="V35" s="245"/>
      <c r="W35" s="3" t="s">
        <v>302</v>
      </c>
      <c r="X35" s="147" t="s">
        <v>369</v>
      </c>
      <c r="Y35" s="1527"/>
      <c r="Z35" s="1527"/>
      <c r="AA35" s="1527"/>
      <c r="AB35" s="1527"/>
      <c r="AC35" s="1527"/>
      <c r="AD35" s="1527"/>
      <c r="AE35" s="3" t="s">
        <v>249</v>
      </c>
    </row>
    <row r="36" spans="5:31" ht="5.25" customHeight="1"/>
    <row r="37" spans="5:31" ht="17.25" customHeight="1">
      <c r="N37" s="245"/>
      <c r="O37" s="3" t="s">
        <v>144</v>
      </c>
      <c r="P37" s="3" t="s">
        <v>459</v>
      </c>
    </row>
    <row r="38" spans="5:31" ht="5.25" customHeight="1"/>
    <row r="39" spans="5:31" ht="17.25" customHeight="1">
      <c r="N39" s="245"/>
      <c r="O39" s="3" t="s">
        <v>144</v>
      </c>
      <c r="P39" s="3" t="s">
        <v>274</v>
      </c>
      <c r="S39" s="3" t="s">
        <v>369</v>
      </c>
      <c r="T39" s="1527"/>
      <c r="U39" s="1527"/>
      <c r="V39" s="1527"/>
      <c r="W39" s="1527"/>
      <c r="X39" s="1527"/>
      <c r="Y39" s="1527"/>
      <c r="Z39" s="1527"/>
      <c r="AA39" s="1527"/>
      <c r="AB39" s="1527"/>
      <c r="AC39" s="1527"/>
      <c r="AD39" s="1527"/>
      <c r="AE39" s="3" t="s">
        <v>249</v>
      </c>
    </row>
  </sheetData>
  <mergeCells count="55">
    <mergeCell ref="A1:AF1"/>
    <mergeCell ref="C7:N7"/>
    <mergeCell ref="O7:V7"/>
    <mergeCell ref="W7:AF7"/>
    <mergeCell ref="C8:N8"/>
    <mergeCell ref="O8:V8"/>
    <mergeCell ref="W8:AF8"/>
    <mergeCell ref="C9:N9"/>
    <mergeCell ref="O9:V9"/>
    <mergeCell ref="W9:AF9"/>
    <mergeCell ref="C10:F10"/>
    <mergeCell ref="O10:V10"/>
    <mergeCell ref="W10:AF10"/>
    <mergeCell ref="O17:V17"/>
    <mergeCell ref="W17:AF17"/>
    <mergeCell ref="E18:N18"/>
    <mergeCell ref="O18:V18"/>
    <mergeCell ref="C11:N11"/>
    <mergeCell ref="O11:V11"/>
    <mergeCell ref="W11:AF11"/>
    <mergeCell ref="C15:N15"/>
    <mergeCell ref="O15:V15"/>
    <mergeCell ref="W15:AF15"/>
    <mergeCell ref="O22:V22"/>
    <mergeCell ref="W22:AF22"/>
    <mergeCell ref="W18:AF18"/>
    <mergeCell ref="C19:N19"/>
    <mergeCell ref="O19:V19"/>
    <mergeCell ref="W19:AF19"/>
    <mergeCell ref="C20:D20"/>
    <mergeCell ref="E20:N20"/>
    <mergeCell ref="O20:V20"/>
    <mergeCell ref="W20:AF20"/>
    <mergeCell ref="C16:D18"/>
    <mergeCell ref="E16:N16"/>
    <mergeCell ref="O16:V16"/>
    <mergeCell ref="W16:AF16"/>
    <mergeCell ref="E17:G17"/>
    <mergeCell ref="I17:M17"/>
    <mergeCell ref="Y35:AD35"/>
    <mergeCell ref="T39:AD39"/>
    <mergeCell ref="H10:M10"/>
    <mergeCell ref="N31:U31"/>
    <mergeCell ref="X31:AC31"/>
    <mergeCell ref="C23:N23"/>
    <mergeCell ref="O23:V23"/>
    <mergeCell ref="W23:AF23"/>
    <mergeCell ref="V31:W31"/>
    <mergeCell ref="AD31:AE31"/>
    <mergeCell ref="C21:E21"/>
    <mergeCell ref="G21:M21"/>
    <mergeCell ref="O21:V21"/>
    <mergeCell ref="W21:AF21"/>
    <mergeCell ref="C22:D22"/>
    <mergeCell ref="E22:N22"/>
  </mergeCells>
  <phoneticPr fontId="3"/>
  <pageMargins left="0.59055118110236227" right="0.39370078740157483" top="0.39370078740157483" bottom="0.39370078740157483" header="0.31496062992125984" footer="0.31496062992125984"/>
  <pageSetup paperSize="9" orientation="portrait" r:id="rId1"/>
  <headerFooter>
    <oddHeader>&amp;R様式12</oddHeader>
  </headerFooter>
  <drawing r:id="rId2"/>
  <legacyDrawing r:id="rId3"/>
  <mc:AlternateContent xmlns:mc="http://schemas.openxmlformats.org/markup-compatibility/2006">
    <mc:Choice Requires="x14"/>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79998168889431442"/>
    <pageSetUpPr fitToPage="1"/>
  </sheetPr>
  <dimension ref="A1:BC38"/>
  <sheetViews>
    <sheetView view="pageLayout" zoomScaleNormal="100" workbookViewId="0">
      <selection activeCell="T3" sqref="T3:AC3"/>
    </sheetView>
  </sheetViews>
  <sheetFormatPr defaultRowHeight="12"/>
  <cols>
    <col min="1" max="1" width="3.375" style="33" customWidth="1"/>
    <col min="2" max="10" width="1.5" style="33" customWidth="1"/>
    <col min="11" max="11" width="1.875" style="33" customWidth="1"/>
    <col min="12" max="55" width="1.5" style="33" customWidth="1"/>
    <col min="56" max="56" width="1.625" style="33" customWidth="1"/>
    <col min="57" max="203" width="9" style="33"/>
    <col min="204" max="240" width="1.625" style="33" customWidth="1"/>
    <col min="241" max="241" width="3.875" style="33" customWidth="1"/>
    <col min="242" max="242" width="2" style="33" customWidth="1"/>
    <col min="243" max="246" width="1.625" style="33" customWidth="1"/>
    <col min="247" max="247" width="2.5" style="33" customWidth="1"/>
    <col min="248" max="312" width="1.625" style="33" customWidth="1"/>
    <col min="313" max="459" width="9" style="33"/>
    <col min="460" max="496" width="1.625" style="33" customWidth="1"/>
    <col min="497" max="497" width="3.875" style="33" customWidth="1"/>
    <col min="498" max="498" width="2" style="33" customWidth="1"/>
    <col min="499" max="502" width="1.625" style="33" customWidth="1"/>
    <col min="503" max="503" width="2.5" style="33" customWidth="1"/>
    <col min="504" max="568" width="1.625" style="33" customWidth="1"/>
    <col min="569" max="715" width="9" style="33"/>
    <col min="716" max="752" width="1.625" style="33" customWidth="1"/>
    <col min="753" max="753" width="3.875" style="33" customWidth="1"/>
    <col min="754" max="754" width="2" style="33" customWidth="1"/>
    <col min="755" max="758" width="1.625" style="33" customWidth="1"/>
    <col min="759" max="759" width="2.5" style="33" customWidth="1"/>
    <col min="760" max="824" width="1.625" style="33" customWidth="1"/>
    <col min="825" max="971" width="9" style="33"/>
    <col min="972" max="1008" width="1.625" style="33" customWidth="1"/>
    <col min="1009" max="1009" width="3.875" style="33" customWidth="1"/>
    <col min="1010" max="1010" width="2" style="33" customWidth="1"/>
    <col min="1011" max="1014" width="1.625" style="33" customWidth="1"/>
    <col min="1015" max="1015" width="2.5" style="33" customWidth="1"/>
    <col min="1016" max="1080" width="1.625" style="33" customWidth="1"/>
    <col min="1081" max="1227" width="9" style="33"/>
    <col min="1228" max="1264" width="1.625" style="33" customWidth="1"/>
    <col min="1265" max="1265" width="3.875" style="33" customWidth="1"/>
    <col min="1266" max="1266" width="2" style="33" customWidth="1"/>
    <col min="1267" max="1270" width="1.625" style="33" customWidth="1"/>
    <col min="1271" max="1271" width="2.5" style="33" customWidth="1"/>
    <col min="1272" max="1336" width="1.625" style="33" customWidth="1"/>
    <col min="1337" max="1483" width="9" style="33"/>
    <col min="1484" max="1520" width="1.625" style="33" customWidth="1"/>
    <col min="1521" max="1521" width="3.875" style="33" customWidth="1"/>
    <col min="1522" max="1522" width="2" style="33" customWidth="1"/>
    <col min="1523" max="1526" width="1.625" style="33" customWidth="1"/>
    <col min="1527" max="1527" width="2.5" style="33" customWidth="1"/>
    <col min="1528" max="1592" width="1.625" style="33" customWidth="1"/>
    <col min="1593" max="1739" width="9" style="33"/>
    <col min="1740" max="1776" width="1.625" style="33" customWidth="1"/>
    <col min="1777" max="1777" width="3.875" style="33" customWidth="1"/>
    <col min="1778" max="1778" width="2" style="33" customWidth="1"/>
    <col min="1779" max="1782" width="1.625" style="33" customWidth="1"/>
    <col min="1783" max="1783" width="2.5" style="33" customWidth="1"/>
    <col min="1784" max="1848" width="1.625" style="33" customWidth="1"/>
    <col min="1849" max="1995" width="9" style="33"/>
    <col min="1996" max="2032" width="1.625" style="33" customWidth="1"/>
    <col min="2033" max="2033" width="3.875" style="33" customWidth="1"/>
    <col min="2034" max="2034" width="2" style="33" customWidth="1"/>
    <col min="2035" max="2038" width="1.625" style="33" customWidth="1"/>
    <col min="2039" max="2039" width="2.5" style="33" customWidth="1"/>
    <col min="2040" max="2104" width="1.625" style="33" customWidth="1"/>
    <col min="2105" max="2251" width="9" style="33"/>
    <col min="2252" max="2288" width="1.625" style="33" customWidth="1"/>
    <col min="2289" max="2289" width="3.875" style="33" customWidth="1"/>
    <col min="2290" max="2290" width="2" style="33" customWidth="1"/>
    <col min="2291" max="2294" width="1.625" style="33" customWidth="1"/>
    <col min="2295" max="2295" width="2.5" style="33" customWidth="1"/>
    <col min="2296" max="2360" width="1.625" style="33" customWidth="1"/>
    <col min="2361" max="2507" width="9" style="33"/>
    <col min="2508" max="2544" width="1.625" style="33" customWidth="1"/>
    <col min="2545" max="2545" width="3.875" style="33" customWidth="1"/>
    <col min="2546" max="2546" width="2" style="33" customWidth="1"/>
    <col min="2547" max="2550" width="1.625" style="33" customWidth="1"/>
    <col min="2551" max="2551" width="2.5" style="33" customWidth="1"/>
    <col min="2552" max="2616" width="1.625" style="33" customWidth="1"/>
    <col min="2617" max="2763" width="9" style="33"/>
    <col min="2764" max="2800" width="1.625" style="33" customWidth="1"/>
    <col min="2801" max="2801" width="3.875" style="33" customWidth="1"/>
    <col min="2802" max="2802" width="2" style="33" customWidth="1"/>
    <col min="2803" max="2806" width="1.625" style="33" customWidth="1"/>
    <col min="2807" max="2807" width="2.5" style="33" customWidth="1"/>
    <col min="2808" max="2872" width="1.625" style="33" customWidth="1"/>
    <col min="2873" max="3019" width="9" style="33"/>
    <col min="3020" max="3056" width="1.625" style="33" customWidth="1"/>
    <col min="3057" max="3057" width="3.875" style="33" customWidth="1"/>
    <col min="3058" max="3058" width="2" style="33" customWidth="1"/>
    <col min="3059" max="3062" width="1.625" style="33" customWidth="1"/>
    <col min="3063" max="3063" width="2.5" style="33" customWidth="1"/>
    <col min="3064" max="3128" width="1.625" style="33" customWidth="1"/>
    <col min="3129" max="3275" width="9" style="33"/>
    <col min="3276" max="3312" width="1.625" style="33" customWidth="1"/>
    <col min="3313" max="3313" width="3.875" style="33" customWidth="1"/>
    <col min="3314" max="3314" width="2" style="33" customWidth="1"/>
    <col min="3315" max="3318" width="1.625" style="33" customWidth="1"/>
    <col min="3319" max="3319" width="2.5" style="33" customWidth="1"/>
    <col min="3320" max="3384" width="1.625" style="33" customWidth="1"/>
    <col min="3385" max="3531" width="9" style="33"/>
    <col min="3532" max="3568" width="1.625" style="33" customWidth="1"/>
    <col min="3569" max="3569" width="3.875" style="33" customWidth="1"/>
    <col min="3570" max="3570" width="2" style="33" customWidth="1"/>
    <col min="3571" max="3574" width="1.625" style="33" customWidth="1"/>
    <col min="3575" max="3575" width="2.5" style="33" customWidth="1"/>
    <col min="3576" max="3640" width="1.625" style="33" customWidth="1"/>
    <col min="3641" max="3787" width="9" style="33"/>
    <col min="3788" max="3824" width="1.625" style="33" customWidth="1"/>
    <col min="3825" max="3825" width="3.875" style="33" customWidth="1"/>
    <col min="3826" max="3826" width="2" style="33" customWidth="1"/>
    <col min="3827" max="3830" width="1.625" style="33" customWidth="1"/>
    <col min="3831" max="3831" width="2.5" style="33" customWidth="1"/>
    <col min="3832" max="3896" width="1.625" style="33" customWidth="1"/>
    <col min="3897" max="4043" width="9" style="33"/>
    <col min="4044" max="4080" width="1.625" style="33" customWidth="1"/>
    <col min="4081" max="4081" width="3.875" style="33" customWidth="1"/>
    <col min="4082" max="4082" width="2" style="33" customWidth="1"/>
    <col min="4083" max="4086" width="1.625" style="33" customWidth="1"/>
    <col min="4087" max="4087" width="2.5" style="33" customWidth="1"/>
    <col min="4088" max="4152" width="1.625" style="33" customWidth="1"/>
    <col min="4153" max="4299" width="9" style="33"/>
    <col min="4300" max="4336" width="1.625" style="33" customWidth="1"/>
    <col min="4337" max="4337" width="3.875" style="33" customWidth="1"/>
    <col min="4338" max="4338" width="2" style="33" customWidth="1"/>
    <col min="4339" max="4342" width="1.625" style="33" customWidth="1"/>
    <col min="4343" max="4343" width="2.5" style="33" customWidth="1"/>
    <col min="4344" max="4408" width="1.625" style="33" customWidth="1"/>
    <col min="4409" max="4555" width="9" style="33"/>
    <col min="4556" max="4592" width="1.625" style="33" customWidth="1"/>
    <col min="4593" max="4593" width="3.875" style="33" customWidth="1"/>
    <col min="4594" max="4594" width="2" style="33" customWidth="1"/>
    <col min="4595" max="4598" width="1.625" style="33" customWidth="1"/>
    <col min="4599" max="4599" width="2.5" style="33" customWidth="1"/>
    <col min="4600" max="4664" width="1.625" style="33" customWidth="1"/>
    <col min="4665" max="4811" width="9" style="33"/>
    <col min="4812" max="4848" width="1.625" style="33" customWidth="1"/>
    <col min="4849" max="4849" width="3.875" style="33" customWidth="1"/>
    <col min="4850" max="4850" width="2" style="33" customWidth="1"/>
    <col min="4851" max="4854" width="1.625" style="33" customWidth="1"/>
    <col min="4855" max="4855" width="2.5" style="33" customWidth="1"/>
    <col min="4856" max="4920" width="1.625" style="33" customWidth="1"/>
    <col min="4921" max="5067" width="9" style="33"/>
    <col min="5068" max="5104" width="1.625" style="33" customWidth="1"/>
    <col min="5105" max="5105" width="3.875" style="33" customWidth="1"/>
    <col min="5106" max="5106" width="2" style="33" customWidth="1"/>
    <col min="5107" max="5110" width="1.625" style="33" customWidth="1"/>
    <col min="5111" max="5111" width="2.5" style="33" customWidth="1"/>
    <col min="5112" max="5176" width="1.625" style="33" customWidth="1"/>
    <col min="5177" max="5323" width="9" style="33"/>
    <col min="5324" max="5360" width="1.625" style="33" customWidth="1"/>
    <col min="5361" max="5361" width="3.875" style="33" customWidth="1"/>
    <col min="5362" max="5362" width="2" style="33" customWidth="1"/>
    <col min="5363" max="5366" width="1.625" style="33" customWidth="1"/>
    <col min="5367" max="5367" width="2.5" style="33" customWidth="1"/>
    <col min="5368" max="5432" width="1.625" style="33" customWidth="1"/>
    <col min="5433" max="5579" width="9" style="33"/>
    <col min="5580" max="5616" width="1.625" style="33" customWidth="1"/>
    <col min="5617" max="5617" width="3.875" style="33" customWidth="1"/>
    <col min="5618" max="5618" width="2" style="33" customWidth="1"/>
    <col min="5619" max="5622" width="1.625" style="33" customWidth="1"/>
    <col min="5623" max="5623" width="2.5" style="33" customWidth="1"/>
    <col min="5624" max="5688" width="1.625" style="33" customWidth="1"/>
    <col min="5689" max="5835" width="9" style="33"/>
    <col min="5836" max="5872" width="1.625" style="33" customWidth="1"/>
    <col min="5873" max="5873" width="3.875" style="33" customWidth="1"/>
    <col min="5874" max="5874" width="2" style="33" customWidth="1"/>
    <col min="5875" max="5878" width="1.625" style="33" customWidth="1"/>
    <col min="5879" max="5879" width="2.5" style="33" customWidth="1"/>
    <col min="5880" max="5944" width="1.625" style="33" customWidth="1"/>
    <col min="5945" max="6091" width="9" style="33"/>
    <col min="6092" max="6128" width="1.625" style="33" customWidth="1"/>
    <col min="6129" max="6129" width="3.875" style="33" customWidth="1"/>
    <col min="6130" max="6130" width="2" style="33" customWidth="1"/>
    <col min="6131" max="6134" width="1.625" style="33" customWidth="1"/>
    <col min="6135" max="6135" width="2.5" style="33" customWidth="1"/>
    <col min="6136" max="6200" width="1.625" style="33" customWidth="1"/>
    <col min="6201" max="6347" width="9" style="33"/>
    <col min="6348" max="6384" width="1.625" style="33" customWidth="1"/>
    <col min="6385" max="6385" width="3.875" style="33" customWidth="1"/>
    <col min="6386" max="6386" width="2" style="33" customWidth="1"/>
    <col min="6387" max="6390" width="1.625" style="33" customWidth="1"/>
    <col min="6391" max="6391" width="2.5" style="33" customWidth="1"/>
    <col min="6392" max="6456" width="1.625" style="33" customWidth="1"/>
    <col min="6457" max="6603" width="9" style="33"/>
    <col min="6604" max="6640" width="1.625" style="33" customWidth="1"/>
    <col min="6641" max="6641" width="3.875" style="33" customWidth="1"/>
    <col min="6642" max="6642" width="2" style="33" customWidth="1"/>
    <col min="6643" max="6646" width="1.625" style="33" customWidth="1"/>
    <col min="6647" max="6647" width="2.5" style="33" customWidth="1"/>
    <col min="6648" max="6712" width="1.625" style="33" customWidth="1"/>
    <col min="6713" max="6859" width="9" style="33"/>
    <col min="6860" max="6896" width="1.625" style="33" customWidth="1"/>
    <col min="6897" max="6897" width="3.875" style="33" customWidth="1"/>
    <col min="6898" max="6898" width="2" style="33" customWidth="1"/>
    <col min="6899" max="6902" width="1.625" style="33" customWidth="1"/>
    <col min="6903" max="6903" width="2.5" style="33" customWidth="1"/>
    <col min="6904" max="6968" width="1.625" style="33" customWidth="1"/>
    <col min="6969" max="7115" width="9" style="33"/>
    <col min="7116" max="7152" width="1.625" style="33" customWidth="1"/>
    <col min="7153" max="7153" width="3.875" style="33" customWidth="1"/>
    <col min="7154" max="7154" width="2" style="33" customWidth="1"/>
    <col min="7155" max="7158" width="1.625" style="33" customWidth="1"/>
    <col min="7159" max="7159" width="2.5" style="33" customWidth="1"/>
    <col min="7160" max="7224" width="1.625" style="33" customWidth="1"/>
    <col min="7225" max="7371" width="9" style="33"/>
    <col min="7372" max="7408" width="1.625" style="33" customWidth="1"/>
    <col min="7409" max="7409" width="3.875" style="33" customWidth="1"/>
    <col min="7410" max="7410" width="2" style="33" customWidth="1"/>
    <col min="7411" max="7414" width="1.625" style="33" customWidth="1"/>
    <col min="7415" max="7415" width="2.5" style="33" customWidth="1"/>
    <col min="7416" max="7480" width="1.625" style="33" customWidth="1"/>
    <col min="7481" max="7627" width="9" style="33"/>
    <col min="7628" max="7664" width="1.625" style="33" customWidth="1"/>
    <col min="7665" max="7665" width="3.875" style="33" customWidth="1"/>
    <col min="7666" max="7666" width="2" style="33" customWidth="1"/>
    <col min="7667" max="7670" width="1.625" style="33" customWidth="1"/>
    <col min="7671" max="7671" width="2.5" style="33" customWidth="1"/>
    <col min="7672" max="7736" width="1.625" style="33" customWidth="1"/>
    <col min="7737" max="7883" width="9" style="33"/>
    <col min="7884" max="7920" width="1.625" style="33" customWidth="1"/>
    <col min="7921" max="7921" width="3.875" style="33" customWidth="1"/>
    <col min="7922" max="7922" width="2" style="33" customWidth="1"/>
    <col min="7923" max="7926" width="1.625" style="33" customWidth="1"/>
    <col min="7927" max="7927" width="2.5" style="33" customWidth="1"/>
    <col min="7928" max="7992" width="1.625" style="33" customWidth="1"/>
    <col min="7993" max="8139" width="9" style="33"/>
    <col min="8140" max="8176" width="1.625" style="33" customWidth="1"/>
    <col min="8177" max="8177" width="3.875" style="33" customWidth="1"/>
    <col min="8178" max="8178" width="2" style="33" customWidth="1"/>
    <col min="8179" max="8182" width="1.625" style="33" customWidth="1"/>
    <col min="8183" max="8183" width="2.5" style="33" customWidth="1"/>
    <col min="8184" max="8248" width="1.625" style="33" customWidth="1"/>
    <col min="8249" max="8395" width="9" style="33"/>
    <col min="8396" max="8432" width="1.625" style="33" customWidth="1"/>
    <col min="8433" max="8433" width="3.875" style="33" customWidth="1"/>
    <col min="8434" max="8434" width="2" style="33" customWidth="1"/>
    <col min="8435" max="8438" width="1.625" style="33" customWidth="1"/>
    <col min="8439" max="8439" width="2.5" style="33" customWidth="1"/>
    <col min="8440" max="8504" width="1.625" style="33" customWidth="1"/>
    <col min="8505" max="8651" width="9" style="33"/>
    <col min="8652" max="8688" width="1.625" style="33" customWidth="1"/>
    <col min="8689" max="8689" width="3.875" style="33" customWidth="1"/>
    <col min="8690" max="8690" width="2" style="33" customWidth="1"/>
    <col min="8691" max="8694" width="1.625" style="33" customWidth="1"/>
    <col min="8695" max="8695" width="2.5" style="33" customWidth="1"/>
    <col min="8696" max="8760" width="1.625" style="33" customWidth="1"/>
    <col min="8761" max="8907" width="9" style="33"/>
    <col min="8908" max="8944" width="1.625" style="33" customWidth="1"/>
    <col min="8945" max="8945" width="3.875" style="33" customWidth="1"/>
    <col min="8946" max="8946" width="2" style="33" customWidth="1"/>
    <col min="8947" max="8950" width="1.625" style="33" customWidth="1"/>
    <col min="8951" max="8951" width="2.5" style="33" customWidth="1"/>
    <col min="8952" max="9016" width="1.625" style="33" customWidth="1"/>
    <col min="9017" max="9163" width="9" style="33"/>
    <col min="9164" max="9200" width="1.625" style="33" customWidth="1"/>
    <col min="9201" max="9201" width="3.875" style="33" customWidth="1"/>
    <col min="9202" max="9202" width="2" style="33" customWidth="1"/>
    <col min="9203" max="9206" width="1.625" style="33" customWidth="1"/>
    <col min="9207" max="9207" width="2.5" style="33" customWidth="1"/>
    <col min="9208" max="9272" width="1.625" style="33" customWidth="1"/>
    <col min="9273" max="9419" width="9" style="33"/>
    <col min="9420" max="9456" width="1.625" style="33" customWidth="1"/>
    <col min="9457" max="9457" width="3.875" style="33" customWidth="1"/>
    <col min="9458" max="9458" width="2" style="33" customWidth="1"/>
    <col min="9459" max="9462" width="1.625" style="33" customWidth="1"/>
    <col min="9463" max="9463" width="2.5" style="33" customWidth="1"/>
    <col min="9464" max="9528" width="1.625" style="33" customWidth="1"/>
    <col min="9529" max="9675" width="9" style="33"/>
    <col min="9676" max="9712" width="1.625" style="33" customWidth="1"/>
    <col min="9713" max="9713" width="3.875" style="33" customWidth="1"/>
    <col min="9714" max="9714" width="2" style="33" customWidth="1"/>
    <col min="9715" max="9718" width="1.625" style="33" customWidth="1"/>
    <col min="9719" max="9719" width="2.5" style="33" customWidth="1"/>
    <col min="9720" max="9784" width="1.625" style="33" customWidth="1"/>
    <col min="9785" max="9931" width="9" style="33"/>
    <col min="9932" max="9968" width="1.625" style="33" customWidth="1"/>
    <col min="9969" max="9969" width="3.875" style="33" customWidth="1"/>
    <col min="9970" max="9970" width="2" style="33" customWidth="1"/>
    <col min="9971" max="9974" width="1.625" style="33" customWidth="1"/>
    <col min="9975" max="9975" width="2.5" style="33" customWidth="1"/>
    <col min="9976" max="10040" width="1.625" style="33" customWidth="1"/>
    <col min="10041" max="10187" width="9" style="33"/>
    <col min="10188" max="10224" width="1.625" style="33" customWidth="1"/>
    <col min="10225" max="10225" width="3.875" style="33" customWidth="1"/>
    <col min="10226" max="10226" width="2" style="33" customWidth="1"/>
    <col min="10227" max="10230" width="1.625" style="33" customWidth="1"/>
    <col min="10231" max="10231" width="2.5" style="33" customWidth="1"/>
    <col min="10232" max="10296" width="1.625" style="33" customWidth="1"/>
    <col min="10297" max="10443" width="9" style="33"/>
    <col min="10444" max="10480" width="1.625" style="33" customWidth="1"/>
    <col min="10481" max="10481" width="3.875" style="33" customWidth="1"/>
    <col min="10482" max="10482" width="2" style="33" customWidth="1"/>
    <col min="10483" max="10486" width="1.625" style="33" customWidth="1"/>
    <col min="10487" max="10487" width="2.5" style="33" customWidth="1"/>
    <col min="10488" max="10552" width="1.625" style="33" customWidth="1"/>
    <col min="10553" max="10699" width="9" style="33"/>
    <col min="10700" max="10736" width="1.625" style="33" customWidth="1"/>
    <col min="10737" max="10737" width="3.875" style="33" customWidth="1"/>
    <col min="10738" max="10738" width="2" style="33" customWidth="1"/>
    <col min="10739" max="10742" width="1.625" style="33" customWidth="1"/>
    <col min="10743" max="10743" width="2.5" style="33" customWidth="1"/>
    <col min="10744" max="10808" width="1.625" style="33" customWidth="1"/>
    <col min="10809" max="10955" width="9" style="33"/>
    <col min="10956" max="10992" width="1.625" style="33" customWidth="1"/>
    <col min="10993" max="10993" width="3.875" style="33" customWidth="1"/>
    <col min="10994" max="10994" width="2" style="33" customWidth="1"/>
    <col min="10995" max="10998" width="1.625" style="33" customWidth="1"/>
    <col min="10999" max="10999" width="2.5" style="33" customWidth="1"/>
    <col min="11000" max="11064" width="1.625" style="33" customWidth="1"/>
    <col min="11065" max="11211" width="9" style="33"/>
    <col min="11212" max="11248" width="1.625" style="33" customWidth="1"/>
    <col min="11249" max="11249" width="3.875" style="33" customWidth="1"/>
    <col min="11250" max="11250" width="2" style="33" customWidth="1"/>
    <col min="11251" max="11254" width="1.625" style="33" customWidth="1"/>
    <col min="11255" max="11255" width="2.5" style="33" customWidth="1"/>
    <col min="11256" max="11320" width="1.625" style="33" customWidth="1"/>
    <col min="11321" max="11467" width="9" style="33"/>
    <col min="11468" max="11504" width="1.625" style="33" customWidth="1"/>
    <col min="11505" max="11505" width="3.875" style="33" customWidth="1"/>
    <col min="11506" max="11506" width="2" style="33" customWidth="1"/>
    <col min="11507" max="11510" width="1.625" style="33" customWidth="1"/>
    <col min="11511" max="11511" width="2.5" style="33" customWidth="1"/>
    <col min="11512" max="11576" width="1.625" style="33" customWidth="1"/>
    <col min="11577" max="11723" width="9" style="33"/>
    <col min="11724" max="11760" width="1.625" style="33" customWidth="1"/>
    <col min="11761" max="11761" width="3.875" style="33" customWidth="1"/>
    <col min="11762" max="11762" width="2" style="33" customWidth="1"/>
    <col min="11763" max="11766" width="1.625" style="33" customWidth="1"/>
    <col min="11767" max="11767" width="2.5" style="33" customWidth="1"/>
    <col min="11768" max="11832" width="1.625" style="33" customWidth="1"/>
    <col min="11833" max="11979" width="9" style="33"/>
    <col min="11980" max="12016" width="1.625" style="33" customWidth="1"/>
    <col min="12017" max="12017" width="3.875" style="33" customWidth="1"/>
    <col min="12018" max="12018" width="2" style="33" customWidth="1"/>
    <col min="12019" max="12022" width="1.625" style="33" customWidth="1"/>
    <col min="12023" max="12023" width="2.5" style="33" customWidth="1"/>
    <col min="12024" max="12088" width="1.625" style="33" customWidth="1"/>
    <col min="12089" max="12235" width="9" style="33"/>
    <col min="12236" max="12272" width="1.625" style="33" customWidth="1"/>
    <col min="12273" max="12273" width="3.875" style="33" customWidth="1"/>
    <col min="12274" max="12274" width="2" style="33" customWidth="1"/>
    <col min="12275" max="12278" width="1.625" style="33" customWidth="1"/>
    <col min="12279" max="12279" width="2.5" style="33" customWidth="1"/>
    <col min="12280" max="12344" width="1.625" style="33" customWidth="1"/>
    <col min="12345" max="12491" width="9" style="33"/>
    <col min="12492" max="12528" width="1.625" style="33" customWidth="1"/>
    <col min="12529" max="12529" width="3.875" style="33" customWidth="1"/>
    <col min="12530" max="12530" width="2" style="33" customWidth="1"/>
    <col min="12531" max="12534" width="1.625" style="33" customWidth="1"/>
    <col min="12535" max="12535" width="2.5" style="33" customWidth="1"/>
    <col min="12536" max="12600" width="1.625" style="33" customWidth="1"/>
    <col min="12601" max="12747" width="9" style="33"/>
    <col min="12748" max="12784" width="1.625" style="33" customWidth="1"/>
    <col min="12785" max="12785" width="3.875" style="33" customWidth="1"/>
    <col min="12786" max="12786" width="2" style="33" customWidth="1"/>
    <col min="12787" max="12790" width="1.625" style="33" customWidth="1"/>
    <col min="12791" max="12791" width="2.5" style="33" customWidth="1"/>
    <col min="12792" max="12856" width="1.625" style="33" customWidth="1"/>
    <col min="12857" max="13003" width="9" style="33"/>
    <col min="13004" max="13040" width="1.625" style="33" customWidth="1"/>
    <col min="13041" max="13041" width="3.875" style="33" customWidth="1"/>
    <col min="13042" max="13042" width="2" style="33" customWidth="1"/>
    <col min="13043" max="13046" width="1.625" style="33" customWidth="1"/>
    <col min="13047" max="13047" width="2.5" style="33" customWidth="1"/>
    <col min="13048" max="13112" width="1.625" style="33" customWidth="1"/>
    <col min="13113" max="13259" width="9" style="33"/>
    <col min="13260" max="13296" width="1.625" style="33" customWidth="1"/>
    <col min="13297" max="13297" width="3.875" style="33" customWidth="1"/>
    <col min="13298" max="13298" width="2" style="33" customWidth="1"/>
    <col min="13299" max="13302" width="1.625" style="33" customWidth="1"/>
    <col min="13303" max="13303" width="2.5" style="33" customWidth="1"/>
    <col min="13304" max="13368" width="1.625" style="33" customWidth="1"/>
    <col min="13369" max="13515" width="9" style="33"/>
    <col min="13516" max="13552" width="1.625" style="33" customWidth="1"/>
    <col min="13553" max="13553" width="3.875" style="33" customWidth="1"/>
    <col min="13554" max="13554" width="2" style="33" customWidth="1"/>
    <col min="13555" max="13558" width="1.625" style="33" customWidth="1"/>
    <col min="13559" max="13559" width="2.5" style="33" customWidth="1"/>
    <col min="13560" max="13624" width="1.625" style="33" customWidth="1"/>
    <col min="13625" max="13771" width="9" style="33"/>
    <col min="13772" max="13808" width="1.625" style="33" customWidth="1"/>
    <col min="13809" max="13809" width="3.875" style="33" customWidth="1"/>
    <col min="13810" max="13810" width="2" style="33" customWidth="1"/>
    <col min="13811" max="13814" width="1.625" style="33" customWidth="1"/>
    <col min="13815" max="13815" width="2.5" style="33" customWidth="1"/>
    <col min="13816" max="13880" width="1.625" style="33" customWidth="1"/>
    <col min="13881" max="14027" width="9" style="33"/>
    <col min="14028" max="14064" width="1.625" style="33" customWidth="1"/>
    <col min="14065" max="14065" width="3.875" style="33" customWidth="1"/>
    <col min="14066" max="14066" width="2" style="33" customWidth="1"/>
    <col min="14067" max="14070" width="1.625" style="33" customWidth="1"/>
    <col min="14071" max="14071" width="2.5" style="33" customWidth="1"/>
    <col min="14072" max="14136" width="1.625" style="33" customWidth="1"/>
    <col min="14137" max="14283" width="9" style="33"/>
    <col min="14284" max="14320" width="1.625" style="33" customWidth="1"/>
    <col min="14321" max="14321" width="3.875" style="33" customWidth="1"/>
    <col min="14322" max="14322" width="2" style="33" customWidth="1"/>
    <col min="14323" max="14326" width="1.625" style="33" customWidth="1"/>
    <col min="14327" max="14327" width="2.5" style="33" customWidth="1"/>
    <col min="14328" max="14392" width="1.625" style="33" customWidth="1"/>
    <col min="14393" max="14539" width="9" style="33"/>
    <col min="14540" max="14576" width="1.625" style="33" customWidth="1"/>
    <col min="14577" max="14577" width="3.875" style="33" customWidth="1"/>
    <col min="14578" max="14578" width="2" style="33" customWidth="1"/>
    <col min="14579" max="14582" width="1.625" style="33" customWidth="1"/>
    <col min="14583" max="14583" width="2.5" style="33" customWidth="1"/>
    <col min="14584" max="14648" width="1.625" style="33" customWidth="1"/>
    <col min="14649" max="14795" width="9" style="33"/>
    <col min="14796" max="14832" width="1.625" style="33" customWidth="1"/>
    <col min="14833" max="14833" width="3.875" style="33" customWidth="1"/>
    <col min="14834" max="14834" width="2" style="33" customWidth="1"/>
    <col min="14835" max="14838" width="1.625" style="33" customWidth="1"/>
    <col min="14839" max="14839" width="2.5" style="33" customWidth="1"/>
    <col min="14840" max="14904" width="1.625" style="33" customWidth="1"/>
    <col min="14905" max="15051" width="9" style="33"/>
    <col min="15052" max="15088" width="1.625" style="33" customWidth="1"/>
    <col min="15089" max="15089" width="3.875" style="33" customWidth="1"/>
    <col min="15090" max="15090" width="2" style="33" customWidth="1"/>
    <col min="15091" max="15094" width="1.625" style="33" customWidth="1"/>
    <col min="15095" max="15095" width="2.5" style="33" customWidth="1"/>
    <col min="15096" max="15160" width="1.625" style="33" customWidth="1"/>
    <col min="15161" max="15307" width="9" style="33"/>
    <col min="15308" max="15344" width="1.625" style="33" customWidth="1"/>
    <col min="15345" max="15345" width="3.875" style="33" customWidth="1"/>
    <col min="15346" max="15346" width="2" style="33" customWidth="1"/>
    <col min="15347" max="15350" width="1.625" style="33" customWidth="1"/>
    <col min="15351" max="15351" width="2.5" style="33" customWidth="1"/>
    <col min="15352" max="15416" width="1.625" style="33" customWidth="1"/>
    <col min="15417" max="15563" width="9" style="33"/>
    <col min="15564" max="15600" width="1.625" style="33" customWidth="1"/>
    <col min="15601" max="15601" width="3.875" style="33" customWidth="1"/>
    <col min="15602" max="15602" width="2" style="33" customWidth="1"/>
    <col min="15603" max="15606" width="1.625" style="33" customWidth="1"/>
    <col min="15607" max="15607" width="2.5" style="33" customWidth="1"/>
    <col min="15608" max="15672" width="1.625" style="33" customWidth="1"/>
    <col min="15673" max="15819" width="9" style="33"/>
    <col min="15820" max="15856" width="1.625" style="33" customWidth="1"/>
    <col min="15857" max="15857" width="3.875" style="33" customWidth="1"/>
    <col min="15858" max="15858" width="2" style="33" customWidth="1"/>
    <col min="15859" max="15862" width="1.625" style="33" customWidth="1"/>
    <col min="15863" max="15863" width="2.5" style="33" customWidth="1"/>
    <col min="15864" max="15928" width="1.625" style="33" customWidth="1"/>
    <col min="15929" max="16075" width="9" style="33"/>
    <col min="16076" max="16112" width="1.625" style="33" customWidth="1"/>
    <col min="16113" max="16113" width="3.875" style="33" customWidth="1"/>
    <col min="16114" max="16114" width="2" style="33" customWidth="1"/>
    <col min="16115" max="16118" width="1.625" style="33" customWidth="1"/>
    <col min="16119" max="16119" width="2.5" style="33" customWidth="1"/>
    <col min="16120" max="16184" width="1.625" style="33" customWidth="1"/>
    <col min="16185" max="16384" width="9" style="33"/>
  </cols>
  <sheetData>
    <row r="1" spans="1:55" ht="17.25">
      <c r="A1" s="35"/>
      <c r="B1" s="680" t="s">
        <v>530</v>
      </c>
      <c r="C1" s="680"/>
      <c r="D1" s="680"/>
      <c r="E1" s="680"/>
      <c r="F1" s="680"/>
      <c r="G1" s="680"/>
      <c r="H1" s="680"/>
      <c r="I1" s="680"/>
      <c r="J1" s="680"/>
      <c r="K1" s="680"/>
      <c r="L1" s="680"/>
      <c r="M1" s="680"/>
      <c r="N1" s="680"/>
      <c r="O1" s="680"/>
      <c r="P1" s="680"/>
      <c r="Q1" s="680"/>
      <c r="R1" s="680"/>
      <c r="S1" s="680"/>
      <c r="T1" s="680"/>
      <c r="U1" s="680"/>
      <c r="V1" s="680"/>
      <c r="W1" s="680"/>
      <c r="X1" s="680"/>
      <c r="Y1" s="680"/>
      <c r="Z1" s="680"/>
      <c r="AA1" s="680"/>
      <c r="AB1" s="680"/>
      <c r="AC1" s="680"/>
      <c r="AD1" s="680"/>
      <c r="AE1" s="680"/>
      <c r="AF1" s="680"/>
      <c r="AG1" s="680"/>
      <c r="AH1" s="680"/>
      <c r="AI1" s="680"/>
      <c r="AJ1" s="680"/>
      <c r="AK1" s="680"/>
      <c r="AL1" s="680"/>
      <c r="AM1" s="680"/>
      <c r="AN1" s="680"/>
      <c r="AO1" s="680"/>
      <c r="AP1" s="680"/>
      <c r="AQ1" s="680"/>
      <c r="AR1" s="680"/>
      <c r="AS1" s="680"/>
      <c r="AT1" s="680"/>
      <c r="AU1" s="680"/>
      <c r="AV1" s="680"/>
      <c r="AW1" s="680"/>
      <c r="AX1" s="680"/>
      <c r="AY1" s="680"/>
      <c r="AZ1" s="680"/>
      <c r="BA1" s="680"/>
      <c r="BB1" s="680"/>
      <c r="BC1" s="680"/>
    </row>
    <row r="2" spans="1:55" ht="8.25" customHeight="1" thickBot="1"/>
    <row r="3" spans="1:55" ht="21.75" customHeight="1">
      <c r="B3" s="632" t="s">
        <v>462</v>
      </c>
      <c r="C3" s="1594"/>
      <c r="D3" s="681" t="s">
        <v>463</v>
      </c>
      <c r="E3" s="681"/>
      <c r="F3" s="681"/>
      <c r="G3" s="681"/>
      <c r="H3" s="681"/>
      <c r="I3" s="681"/>
      <c r="J3" s="681"/>
      <c r="K3" s="681"/>
      <c r="L3" s="1598" t="s">
        <v>464</v>
      </c>
      <c r="M3" s="1599"/>
      <c r="N3" s="1599"/>
      <c r="O3" s="1599"/>
      <c r="P3" s="1599"/>
      <c r="Q3" s="1599"/>
      <c r="R3" s="1599"/>
      <c r="S3" s="1600"/>
      <c r="T3" s="1601"/>
      <c r="U3" s="1602"/>
      <c r="V3" s="1602"/>
      <c r="W3" s="1602"/>
      <c r="X3" s="1602"/>
      <c r="Y3" s="1602"/>
      <c r="Z3" s="1602"/>
      <c r="AA3" s="1602"/>
      <c r="AB3" s="1602"/>
      <c r="AC3" s="1602"/>
      <c r="AD3" s="1603" t="s">
        <v>150</v>
      </c>
      <c r="AE3" s="1604"/>
      <c r="AF3" s="1604"/>
      <c r="AG3" s="1604"/>
      <c r="AH3" s="1605"/>
      <c r="AI3" s="1606"/>
      <c r="AJ3" s="1607"/>
      <c r="AK3" s="1607"/>
      <c r="AL3" s="1607"/>
      <c r="AM3" s="1607"/>
      <c r="AN3" s="1607"/>
      <c r="AO3" s="1607"/>
      <c r="AP3" s="1607"/>
      <c r="AQ3" s="1607"/>
      <c r="AR3" s="1607"/>
      <c r="AS3" s="1607"/>
      <c r="AT3" s="1607"/>
      <c r="AU3" s="1607"/>
      <c r="AV3" s="1607"/>
      <c r="AW3" s="1607"/>
      <c r="AX3" s="1607"/>
      <c r="AY3" s="1607"/>
      <c r="AZ3" s="1607"/>
      <c r="BA3" s="1607"/>
      <c r="BB3" s="1607"/>
      <c r="BC3" s="1608"/>
    </row>
    <row r="4" spans="1:55" ht="21.75" customHeight="1">
      <c r="B4" s="1595"/>
      <c r="C4" s="1596"/>
      <c r="D4" s="625"/>
      <c r="E4" s="625"/>
      <c r="F4" s="625"/>
      <c r="G4" s="625"/>
      <c r="H4" s="625"/>
      <c r="I4" s="625"/>
      <c r="J4" s="625"/>
      <c r="K4" s="625"/>
      <c r="L4" s="689" t="s">
        <v>465</v>
      </c>
      <c r="M4" s="690"/>
      <c r="N4" s="690"/>
      <c r="O4" s="690"/>
      <c r="P4" s="690"/>
      <c r="Q4" s="690"/>
      <c r="R4" s="690"/>
      <c r="S4" s="1612"/>
      <c r="T4" s="1613"/>
      <c r="U4" s="706"/>
      <c r="V4" s="706"/>
      <c r="W4" s="706"/>
      <c r="X4" s="706"/>
      <c r="Y4" s="706"/>
      <c r="Z4" s="706"/>
      <c r="AA4" s="706"/>
      <c r="AB4" s="706"/>
      <c r="AC4" s="706"/>
      <c r="AD4" s="689" t="s">
        <v>150</v>
      </c>
      <c r="AE4" s="690"/>
      <c r="AF4" s="690"/>
      <c r="AG4" s="690"/>
      <c r="AH4" s="1612"/>
      <c r="AI4" s="1609"/>
      <c r="AJ4" s="1610"/>
      <c r="AK4" s="1610"/>
      <c r="AL4" s="1610"/>
      <c r="AM4" s="1610"/>
      <c r="AN4" s="1610"/>
      <c r="AO4" s="1610"/>
      <c r="AP4" s="1610"/>
      <c r="AQ4" s="1610"/>
      <c r="AR4" s="1610"/>
      <c r="AS4" s="1610"/>
      <c r="AT4" s="1610"/>
      <c r="AU4" s="1610"/>
      <c r="AV4" s="1610"/>
      <c r="AW4" s="1610"/>
      <c r="AX4" s="1610"/>
      <c r="AY4" s="1610"/>
      <c r="AZ4" s="1610"/>
      <c r="BA4" s="1610"/>
      <c r="BB4" s="1610"/>
      <c r="BC4" s="1611"/>
    </row>
    <row r="5" spans="1:55" ht="21.75" customHeight="1">
      <c r="B5" s="1595"/>
      <c r="C5" s="1596"/>
      <c r="D5" s="614"/>
      <c r="E5" s="614"/>
      <c r="F5" s="614"/>
      <c r="G5" s="614"/>
      <c r="H5" s="614"/>
      <c r="I5" s="614"/>
      <c r="J5" s="614"/>
      <c r="K5" s="614"/>
      <c r="L5" s="652" t="s">
        <v>466</v>
      </c>
      <c r="M5" s="652"/>
      <c r="N5" s="652"/>
      <c r="O5" s="652"/>
      <c r="P5" s="652"/>
      <c r="Q5" s="652"/>
      <c r="R5" s="652"/>
      <c r="S5" s="652"/>
      <c r="T5" s="689" t="s">
        <v>130</v>
      </c>
      <c r="U5" s="690"/>
      <c r="V5" s="690"/>
      <c r="W5" s="690"/>
      <c r="X5" s="670"/>
      <c r="Y5" s="670"/>
      <c r="Z5" s="670"/>
      <c r="AA5" s="1617" t="s">
        <v>131</v>
      </c>
      <c r="AB5" s="1617"/>
      <c r="AC5" s="1617"/>
      <c r="AD5" s="670"/>
      <c r="AE5" s="670"/>
      <c r="AF5" s="670"/>
      <c r="AG5" s="690" t="s">
        <v>132</v>
      </c>
      <c r="AH5" s="690"/>
      <c r="AI5" s="690"/>
      <c r="AJ5" s="670"/>
      <c r="AK5" s="670"/>
      <c r="AL5" s="670"/>
      <c r="AM5" s="690" t="s">
        <v>133</v>
      </c>
      <c r="AN5" s="690"/>
      <c r="AO5" s="690"/>
      <c r="AP5" s="1630"/>
      <c r="AQ5" s="1631"/>
      <c r="AR5" s="1631"/>
      <c r="AS5" s="1631"/>
      <c r="AT5" s="1631"/>
      <c r="AU5" s="1631"/>
      <c r="AV5" s="1631"/>
      <c r="AW5" s="1631"/>
      <c r="AX5" s="1631"/>
      <c r="AY5" s="1631"/>
      <c r="AZ5" s="1631"/>
      <c r="BA5" s="1631"/>
      <c r="BB5" s="1631"/>
      <c r="BC5" s="1632"/>
    </row>
    <row r="6" spans="1:55" ht="21.75" customHeight="1">
      <c r="B6" s="1595"/>
      <c r="C6" s="1596"/>
      <c r="D6" s="1633" t="s">
        <v>467</v>
      </c>
      <c r="E6" s="1634"/>
      <c r="F6" s="1634"/>
      <c r="G6" s="1634"/>
      <c r="H6" s="1634"/>
      <c r="I6" s="1634"/>
      <c r="J6" s="1634"/>
      <c r="K6" s="1635"/>
      <c r="L6" s="1616" t="s">
        <v>13</v>
      </c>
      <c r="M6" s="1617"/>
      <c r="N6" s="1620" t="s">
        <v>43</v>
      </c>
      <c r="O6" s="1621"/>
      <c r="P6" s="1621"/>
      <c r="Q6" s="1621"/>
      <c r="R6" s="1621"/>
      <c r="S6" s="1622"/>
      <c r="T6" s="669"/>
      <c r="U6" s="670"/>
      <c r="V6" s="670"/>
      <c r="W6" s="670"/>
      <c r="X6" s="670"/>
      <c r="Y6" s="670"/>
      <c r="Z6" s="670"/>
      <c r="AA6" s="670"/>
      <c r="AB6" s="670"/>
      <c r="AC6" s="670"/>
      <c r="AD6" s="670"/>
      <c r="AE6" s="670"/>
      <c r="AF6" s="670"/>
      <c r="AG6" s="670"/>
      <c r="AH6" s="670"/>
      <c r="AI6" s="670"/>
      <c r="AJ6" s="670"/>
      <c r="AK6" s="670"/>
      <c r="AL6" s="670"/>
      <c r="AM6" s="670"/>
      <c r="AN6" s="670"/>
      <c r="AO6" s="1614"/>
      <c r="AP6" s="689" t="s">
        <v>531</v>
      </c>
      <c r="AQ6" s="690"/>
      <c r="AR6" s="690"/>
      <c r="AS6" s="690"/>
      <c r="AT6" s="706"/>
      <c r="AU6" s="706"/>
      <c r="AV6" s="706"/>
      <c r="AW6" s="706"/>
      <c r="AX6" s="706"/>
      <c r="AY6" s="1629"/>
      <c r="AZ6" s="690" t="s">
        <v>150</v>
      </c>
      <c r="BA6" s="690"/>
      <c r="BB6" s="690"/>
      <c r="BC6" s="1615"/>
    </row>
    <row r="7" spans="1:55" ht="21.75" customHeight="1">
      <c r="B7" s="1595"/>
      <c r="C7" s="1596"/>
      <c r="D7" s="1636"/>
      <c r="E7" s="1637"/>
      <c r="F7" s="1637"/>
      <c r="G7" s="1637"/>
      <c r="H7" s="1637"/>
      <c r="I7" s="1637"/>
      <c r="J7" s="1637"/>
      <c r="K7" s="1638"/>
      <c r="L7" s="1618"/>
      <c r="M7" s="1619"/>
      <c r="N7" s="1623"/>
      <c r="O7" s="1624"/>
      <c r="P7" s="1624"/>
      <c r="Q7" s="1624"/>
      <c r="R7" s="1624"/>
      <c r="S7" s="1625"/>
      <c r="T7" s="652" t="s">
        <v>468</v>
      </c>
      <c r="U7" s="652"/>
      <c r="V7" s="652"/>
      <c r="W7" s="652"/>
      <c r="X7" s="652"/>
      <c r="Y7" s="652"/>
      <c r="Z7" s="652"/>
      <c r="AA7" s="652"/>
      <c r="AB7" s="1626" t="s">
        <v>592</v>
      </c>
      <c r="AC7" s="1627"/>
      <c r="AD7" s="1627"/>
      <c r="AE7" s="1627"/>
      <c r="AF7" s="1627"/>
      <c r="AG7" s="1627"/>
      <c r="AH7" s="1627"/>
      <c r="AI7" s="1628"/>
      <c r="AJ7" s="1628"/>
      <c r="AK7" s="1628"/>
      <c r="AL7" s="670"/>
      <c r="AM7" s="670"/>
      <c r="AN7" s="670"/>
      <c r="AO7" s="1617" t="s">
        <v>131</v>
      </c>
      <c r="AP7" s="1617"/>
      <c r="AQ7" s="1617"/>
      <c r="AR7" s="670"/>
      <c r="AS7" s="670"/>
      <c r="AT7" s="670"/>
      <c r="AU7" s="690" t="s">
        <v>132</v>
      </c>
      <c r="AV7" s="690"/>
      <c r="AW7" s="690"/>
      <c r="AX7" s="670"/>
      <c r="AY7" s="670"/>
      <c r="AZ7" s="670"/>
      <c r="BA7" s="690" t="s">
        <v>133</v>
      </c>
      <c r="BB7" s="690"/>
      <c r="BC7" s="1615"/>
    </row>
    <row r="8" spans="1:55" ht="21.75" customHeight="1">
      <c r="B8" s="1595"/>
      <c r="C8" s="1596"/>
      <c r="D8" s="1636"/>
      <c r="E8" s="1637"/>
      <c r="F8" s="1637"/>
      <c r="G8" s="1637"/>
      <c r="H8" s="1637"/>
      <c r="I8" s="1637"/>
      <c r="J8" s="1637"/>
      <c r="K8" s="1638"/>
      <c r="L8" s="1616" t="s">
        <v>451</v>
      </c>
      <c r="M8" s="1617"/>
      <c r="N8" s="1620" t="s">
        <v>43</v>
      </c>
      <c r="O8" s="1621"/>
      <c r="P8" s="1621"/>
      <c r="Q8" s="1621"/>
      <c r="R8" s="1621"/>
      <c r="S8" s="1622"/>
      <c r="T8" s="669"/>
      <c r="U8" s="670"/>
      <c r="V8" s="670"/>
      <c r="W8" s="670"/>
      <c r="X8" s="670"/>
      <c r="Y8" s="670"/>
      <c r="Z8" s="670"/>
      <c r="AA8" s="670"/>
      <c r="AB8" s="670"/>
      <c r="AC8" s="670"/>
      <c r="AD8" s="670"/>
      <c r="AE8" s="670"/>
      <c r="AF8" s="670"/>
      <c r="AG8" s="670"/>
      <c r="AH8" s="670"/>
      <c r="AI8" s="670"/>
      <c r="AJ8" s="670"/>
      <c r="AK8" s="670"/>
      <c r="AL8" s="670"/>
      <c r="AM8" s="670"/>
      <c r="AN8" s="670"/>
      <c r="AO8" s="1614"/>
      <c r="AP8" s="689" t="s">
        <v>531</v>
      </c>
      <c r="AQ8" s="690"/>
      <c r="AR8" s="690"/>
      <c r="AS8" s="690"/>
      <c r="AT8" s="706"/>
      <c r="AU8" s="706"/>
      <c r="AV8" s="706"/>
      <c r="AW8" s="706"/>
      <c r="AX8" s="706"/>
      <c r="AY8" s="1629"/>
      <c r="AZ8" s="690" t="s">
        <v>150</v>
      </c>
      <c r="BA8" s="690"/>
      <c r="BB8" s="690"/>
      <c r="BC8" s="1615"/>
    </row>
    <row r="9" spans="1:55" ht="21.75" customHeight="1">
      <c r="B9" s="1595"/>
      <c r="C9" s="1596"/>
      <c r="D9" s="1636"/>
      <c r="E9" s="1637"/>
      <c r="F9" s="1637"/>
      <c r="G9" s="1637"/>
      <c r="H9" s="1637"/>
      <c r="I9" s="1637"/>
      <c r="J9" s="1637"/>
      <c r="K9" s="1638"/>
      <c r="L9" s="1618"/>
      <c r="M9" s="1619"/>
      <c r="N9" s="1623"/>
      <c r="O9" s="1624"/>
      <c r="P9" s="1624"/>
      <c r="Q9" s="1624"/>
      <c r="R9" s="1624"/>
      <c r="S9" s="1625"/>
      <c r="T9" s="652" t="s">
        <v>468</v>
      </c>
      <c r="U9" s="652"/>
      <c r="V9" s="652"/>
      <c r="W9" s="652"/>
      <c r="X9" s="652"/>
      <c r="Y9" s="652"/>
      <c r="Z9" s="652"/>
      <c r="AA9" s="652"/>
      <c r="AB9" s="1626" t="s">
        <v>592</v>
      </c>
      <c r="AC9" s="1627"/>
      <c r="AD9" s="1627"/>
      <c r="AE9" s="1627"/>
      <c r="AF9" s="1627"/>
      <c r="AG9" s="1627"/>
      <c r="AH9" s="1627"/>
      <c r="AI9" s="1628"/>
      <c r="AJ9" s="1628"/>
      <c r="AK9" s="1628"/>
      <c r="AL9" s="670"/>
      <c r="AM9" s="670"/>
      <c r="AN9" s="670"/>
      <c r="AO9" s="1617" t="s">
        <v>131</v>
      </c>
      <c r="AP9" s="1617"/>
      <c r="AQ9" s="1617"/>
      <c r="AR9" s="670"/>
      <c r="AS9" s="670"/>
      <c r="AT9" s="670"/>
      <c r="AU9" s="690" t="s">
        <v>132</v>
      </c>
      <c r="AV9" s="690"/>
      <c r="AW9" s="690"/>
      <c r="AX9" s="670"/>
      <c r="AY9" s="670"/>
      <c r="AZ9" s="670"/>
      <c r="BA9" s="690" t="s">
        <v>133</v>
      </c>
      <c r="BB9" s="690"/>
      <c r="BC9" s="1615"/>
    </row>
    <row r="10" spans="1:55" ht="21.75" customHeight="1">
      <c r="B10" s="1595"/>
      <c r="C10" s="1596"/>
      <c r="D10" s="1636"/>
      <c r="E10" s="1637"/>
      <c r="F10" s="1637"/>
      <c r="G10" s="1637"/>
      <c r="H10" s="1637"/>
      <c r="I10" s="1637"/>
      <c r="J10" s="1637"/>
      <c r="K10" s="1638"/>
      <c r="L10" s="1616" t="s">
        <v>469</v>
      </c>
      <c r="M10" s="1617"/>
      <c r="N10" s="1620" t="s">
        <v>43</v>
      </c>
      <c r="O10" s="1621"/>
      <c r="P10" s="1621"/>
      <c r="Q10" s="1621"/>
      <c r="R10" s="1621"/>
      <c r="S10" s="1622"/>
      <c r="T10" s="669"/>
      <c r="U10" s="670"/>
      <c r="V10" s="670"/>
      <c r="W10" s="670"/>
      <c r="X10" s="670"/>
      <c r="Y10" s="670"/>
      <c r="Z10" s="670"/>
      <c r="AA10" s="670"/>
      <c r="AB10" s="670"/>
      <c r="AC10" s="670"/>
      <c r="AD10" s="670"/>
      <c r="AE10" s="670"/>
      <c r="AF10" s="670"/>
      <c r="AG10" s="670"/>
      <c r="AH10" s="670"/>
      <c r="AI10" s="670"/>
      <c r="AJ10" s="670"/>
      <c r="AK10" s="670"/>
      <c r="AL10" s="670"/>
      <c r="AM10" s="670"/>
      <c r="AN10" s="670"/>
      <c r="AO10" s="1614"/>
      <c r="AP10" s="689" t="s">
        <v>531</v>
      </c>
      <c r="AQ10" s="690"/>
      <c r="AR10" s="690"/>
      <c r="AS10" s="690"/>
      <c r="AT10" s="706"/>
      <c r="AU10" s="706"/>
      <c r="AV10" s="706"/>
      <c r="AW10" s="706"/>
      <c r="AX10" s="706"/>
      <c r="AY10" s="1629"/>
      <c r="AZ10" s="690" t="s">
        <v>150</v>
      </c>
      <c r="BA10" s="690"/>
      <c r="BB10" s="690"/>
      <c r="BC10" s="1615"/>
    </row>
    <row r="11" spans="1:55" ht="21.75" customHeight="1">
      <c r="B11" s="1595"/>
      <c r="C11" s="1596"/>
      <c r="D11" s="1639"/>
      <c r="E11" s="1640"/>
      <c r="F11" s="1640"/>
      <c r="G11" s="1640"/>
      <c r="H11" s="1640"/>
      <c r="I11" s="1640"/>
      <c r="J11" s="1640"/>
      <c r="K11" s="1641"/>
      <c r="L11" s="1618"/>
      <c r="M11" s="1619"/>
      <c r="N11" s="1623"/>
      <c r="O11" s="1624"/>
      <c r="P11" s="1624"/>
      <c r="Q11" s="1624"/>
      <c r="R11" s="1624"/>
      <c r="S11" s="1625"/>
      <c r="T11" s="652" t="s">
        <v>468</v>
      </c>
      <c r="U11" s="652"/>
      <c r="V11" s="652"/>
      <c r="W11" s="652"/>
      <c r="X11" s="652"/>
      <c r="Y11" s="652"/>
      <c r="Z11" s="652"/>
      <c r="AA11" s="652"/>
      <c r="AB11" s="1626" t="s">
        <v>592</v>
      </c>
      <c r="AC11" s="1627"/>
      <c r="AD11" s="1627"/>
      <c r="AE11" s="1627"/>
      <c r="AF11" s="1627"/>
      <c r="AG11" s="1627"/>
      <c r="AH11" s="1627"/>
      <c r="AI11" s="1628"/>
      <c r="AJ11" s="1628"/>
      <c r="AK11" s="1628"/>
      <c r="AL11" s="670"/>
      <c r="AM11" s="670"/>
      <c r="AN11" s="670"/>
      <c r="AO11" s="1617" t="s">
        <v>131</v>
      </c>
      <c r="AP11" s="1617"/>
      <c r="AQ11" s="1617"/>
      <c r="AR11" s="670"/>
      <c r="AS11" s="670"/>
      <c r="AT11" s="670"/>
      <c r="AU11" s="690" t="s">
        <v>132</v>
      </c>
      <c r="AV11" s="690"/>
      <c r="AW11" s="690"/>
      <c r="AX11" s="670"/>
      <c r="AY11" s="670"/>
      <c r="AZ11" s="670"/>
      <c r="BA11" s="690" t="s">
        <v>133</v>
      </c>
      <c r="BB11" s="690"/>
      <c r="BC11" s="1615"/>
    </row>
    <row r="12" spans="1:55" ht="21" customHeight="1">
      <c r="B12" s="1595"/>
      <c r="C12" s="1596"/>
      <c r="D12" s="1616" t="s">
        <v>147</v>
      </c>
      <c r="E12" s="1617"/>
      <c r="F12" s="1617"/>
      <c r="G12" s="1617"/>
      <c r="H12" s="1617"/>
      <c r="I12" s="1617"/>
      <c r="J12" s="1617"/>
      <c r="K12" s="1642"/>
      <c r="L12" s="652" t="s">
        <v>470</v>
      </c>
      <c r="M12" s="652"/>
      <c r="N12" s="652"/>
      <c r="O12" s="652"/>
      <c r="P12" s="652"/>
      <c r="Q12" s="652"/>
      <c r="R12" s="652"/>
      <c r="S12" s="652"/>
      <c r="T12" s="1613"/>
      <c r="U12" s="706"/>
      <c r="V12" s="706"/>
      <c r="W12" s="706"/>
      <c r="X12" s="706"/>
      <c r="Y12" s="706"/>
      <c r="Z12" s="706"/>
      <c r="AA12" s="706"/>
      <c r="AB12" s="706"/>
      <c r="AC12" s="706"/>
      <c r="AD12" s="690" t="s">
        <v>471</v>
      </c>
      <c r="AE12" s="690"/>
      <c r="AF12" s="1613"/>
      <c r="AG12" s="706"/>
      <c r="AH12" s="706"/>
      <c r="AI12" s="706"/>
      <c r="AJ12" s="690" t="s">
        <v>472</v>
      </c>
      <c r="AK12" s="690"/>
      <c r="AL12" s="249"/>
      <c r="AM12" s="250"/>
      <c r="AN12" s="250" t="s">
        <v>473</v>
      </c>
      <c r="AO12" s="250"/>
      <c r="AP12" s="250"/>
      <c r="AQ12" s="250"/>
      <c r="AR12" s="250"/>
      <c r="AS12" s="250" t="s">
        <v>474</v>
      </c>
      <c r="AT12" s="251"/>
      <c r="AU12" s="250"/>
      <c r="AV12" s="250"/>
      <c r="AW12" s="250"/>
      <c r="AX12" s="250"/>
      <c r="AY12" s="250" t="s">
        <v>475</v>
      </c>
      <c r="AZ12" s="251"/>
      <c r="BA12" s="250"/>
      <c r="BB12" s="250"/>
      <c r="BC12" s="252"/>
    </row>
    <row r="13" spans="1:55" ht="21" customHeight="1">
      <c r="B13" s="1595"/>
      <c r="C13" s="1596"/>
      <c r="D13" s="1643"/>
      <c r="E13" s="1644"/>
      <c r="F13" s="1644"/>
      <c r="G13" s="1644"/>
      <c r="H13" s="1644"/>
      <c r="I13" s="1644"/>
      <c r="J13" s="1644"/>
      <c r="K13" s="1645"/>
      <c r="L13" s="689" t="s">
        <v>476</v>
      </c>
      <c r="M13" s="690"/>
      <c r="N13" s="690"/>
      <c r="O13" s="690"/>
      <c r="P13" s="690"/>
      <c r="Q13" s="690"/>
      <c r="R13" s="690"/>
      <c r="S13" s="1612"/>
      <c r="T13" s="249"/>
      <c r="U13" s="250"/>
      <c r="V13" s="251"/>
      <c r="W13" s="250"/>
      <c r="X13" s="250"/>
      <c r="Y13" s="250" t="s">
        <v>477</v>
      </c>
      <c r="Z13" s="250"/>
      <c r="AA13" s="250"/>
      <c r="AB13" s="250"/>
      <c r="AC13" s="250"/>
      <c r="AD13" s="250"/>
      <c r="AE13" s="250" t="s">
        <v>478</v>
      </c>
      <c r="AF13" s="250"/>
      <c r="AG13" s="250"/>
      <c r="AH13" s="250"/>
      <c r="AI13" s="250"/>
      <c r="AJ13" s="250"/>
      <c r="AK13" s="253"/>
      <c r="AL13" s="1647"/>
      <c r="AM13" s="1648"/>
      <c r="AN13" s="1648"/>
      <c r="AO13" s="1648"/>
      <c r="AP13" s="1648"/>
      <c r="AQ13" s="1648"/>
      <c r="AR13" s="1648"/>
      <c r="AS13" s="1648"/>
      <c r="AT13" s="1648"/>
      <c r="AU13" s="1648"/>
      <c r="AV13" s="1648"/>
      <c r="AW13" s="1648"/>
      <c r="AX13" s="1648"/>
      <c r="AY13" s="1648"/>
      <c r="AZ13" s="1648"/>
      <c r="BA13" s="1648"/>
      <c r="BB13" s="1648"/>
      <c r="BC13" s="1649"/>
    </row>
    <row r="14" spans="1:55" ht="20.25" customHeight="1">
      <c r="B14" s="1595"/>
      <c r="C14" s="1596"/>
      <c r="D14" s="1643"/>
      <c r="E14" s="1644"/>
      <c r="F14" s="1644"/>
      <c r="G14" s="1644"/>
      <c r="H14" s="1644"/>
      <c r="I14" s="1644"/>
      <c r="J14" s="1644"/>
      <c r="K14" s="1645"/>
      <c r="L14" s="660" t="s">
        <v>479</v>
      </c>
      <c r="M14" s="661"/>
      <c r="N14" s="661"/>
      <c r="O14" s="661"/>
      <c r="P14" s="661"/>
      <c r="Q14" s="661"/>
      <c r="R14" s="661"/>
      <c r="S14" s="1650"/>
      <c r="T14" s="1653"/>
      <c r="U14" s="1654"/>
      <c r="V14" s="1654"/>
      <c r="W14" s="1654"/>
      <c r="X14" s="1654"/>
      <c r="Y14" s="1654"/>
      <c r="Z14" s="1654"/>
      <c r="AA14" s="1654"/>
      <c r="AB14" s="1654"/>
      <c r="AC14" s="1654"/>
      <c r="AD14" s="1654"/>
      <c r="AE14" s="1654"/>
      <c r="AF14" s="1617" t="s">
        <v>480</v>
      </c>
      <c r="AG14" s="1617"/>
      <c r="AH14" s="1642"/>
      <c r="AI14" s="660" t="s">
        <v>481</v>
      </c>
      <c r="AJ14" s="1650"/>
      <c r="AK14" s="1659" t="s">
        <v>482</v>
      </c>
      <c r="AL14" s="1660"/>
      <c r="AM14" s="1661"/>
      <c r="AN14" s="706"/>
      <c r="AO14" s="706"/>
      <c r="AP14" s="706"/>
      <c r="AQ14" s="690" t="s">
        <v>483</v>
      </c>
      <c r="AR14" s="690"/>
      <c r="AS14" s="1657"/>
      <c r="AT14" s="1658"/>
      <c r="AU14" s="1658"/>
      <c r="AV14" s="1658"/>
      <c r="AW14" s="1658"/>
      <c r="AX14" s="1658"/>
      <c r="AY14" s="1658"/>
      <c r="AZ14" s="1658"/>
      <c r="BA14" s="690" t="s">
        <v>484</v>
      </c>
      <c r="BB14" s="690"/>
      <c r="BC14" s="1615"/>
    </row>
    <row r="15" spans="1:55" ht="20.25" customHeight="1">
      <c r="B15" s="1595"/>
      <c r="C15" s="1596"/>
      <c r="D15" s="1643"/>
      <c r="E15" s="1644"/>
      <c r="F15" s="1644"/>
      <c r="G15" s="1644"/>
      <c r="H15" s="1644"/>
      <c r="I15" s="1644"/>
      <c r="J15" s="1644"/>
      <c r="K15" s="1645"/>
      <c r="L15" s="1651"/>
      <c r="M15" s="1652"/>
      <c r="N15" s="1652"/>
      <c r="O15" s="1652"/>
      <c r="P15" s="1652"/>
      <c r="Q15" s="1652"/>
      <c r="R15" s="1652"/>
      <c r="S15" s="1596"/>
      <c r="T15" s="1655"/>
      <c r="U15" s="1656"/>
      <c r="V15" s="1656"/>
      <c r="W15" s="1656"/>
      <c r="X15" s="1656"/>
      <c r="Y15" s="1656"/>
      <c r="Z15" s="1656"/>
      <c r="AA15" s="1656"/>
      <c r="AB15" s="1656"/>
      <c r="AC15" s="1656"/>
      <c r="AD15" s="1656"/>
      <c r="AE15" s="1656"/>
      <c r="AF15" s="1644"/>
      <c r="AG15" s="1644"/>
      <c r="AH15" s="1645"/>
      <c r="AI15" s="1651"/>
      <c r="AJ15" s="1596"/>
      <c r="AK15" s="1662"/>
      <c r="AL15" s="1663"/>
      <c r="AM15" s="1664"/>
      <c r="AN15" s="706"/>
      <c r="AO15" s="706"/>
      <c r="AP15" s="706"/>
      <c r="AQ15" s="690" t="s">
        <v>483</v>
      </c>
      <c r="AR15" s="690"/>
      <c r="AS15" s="1657"/>
      <c r="AT15" s="1658"/>
      <c r="AU15" s="1658"/>
      <c r="AV15" s="1658"/>
      <c r="AW15" s="1658"/>
      <c r="AX15" s="1658"/>
      <c r="AY15" s="1658"/>
      <c r="AZ15" s="1658"/>
      <c r="BA15" s="690" t="s">
        <v>484</v>
      </c>
      <c r="BB15" s="690"/>
      <c r="BC15" s="1615"/>
    </row>
    <row r="16" spans="1:55" ht="20.25" customHeight="1">
      <c r="B16" s="1595"/>
      <c r="C16" s="1596"/>
      <c r="D16" s="1643"/>
      <c r="E16" s="1644"/>
      <c r="F16" s="1644"/>
      <c r="G16" s="1644"/>
      <c r="H16" s="1644"/>
      <c r="I16" s="1644"/>
      <c r="J16" s="1644"/>
      <c r="K16" s="1645"/>
      <c r="L16" s="1651"/>
      <c r="M16" s="1652"/>
      <c r="N16" s="1652"/>
      <c r="O16" s="1652"/>
      <c r="P16" s="1652"/>
      <c r="Q16" s="1652"/>
      <c r="R16" s="1652"/>
      <c r="S16" s="1596"/>
      <c r="T16" s="1655"/>
      <c r="U16" s="1656"/>
      <c r="V16" s="1656"/>
      <c r="W16" s="1656"/>
      <c r="X16" s="1656"/>
      <c r="Y16" s="1656"/>
      <c r="Z16" s="1656"/>
      <c r="AA16" s="1656"/>
      <c r="AB16" s="1656"/>
      <c r="AC16" s="1656"/>
      <c r="AD16" s="1656"/>
      <c r="AE16" s="1656"/>
      <c r="AF16" s="1644"/>
      <c r="AG16" s="1644"/>
      <c r="AH16" s="1645"/>
      <c r="AI16" s="1651"/>
      <c r="AJ16" s="1596"/>
      <c r="AK16" s="1662"/>
      <c r="AL16" s="1663"/>
      <c r="AM16" s="1664"/>
      <c r="AN16" s="706"/>
      <c r="AO16" s="706"/>
      <c r="AP16" s="706"/>
      <c r="AQ16" s="690" t="s">
        <v>483</v>
      </c>
      <c r="AR16" s="690"/>
      <c r="AS16" s="1657"/>
      <c r="AT16" s="1658"/>
      <c r="AU16" s="1658"/>
      <c r="AV16" s="1658"/>
      <c r="AW16" s="1658"/>
      <c r="AX16" s="1658"/>
      <c r="AY16" s="1658"/>
      <c r="AZ16" s="1658"/>
      <c r="BA16" s="690" t="s">
        <v>484</v>
      </c>
      <c r="BB16" s="690"/>
      <c r="BC16" s="1615"/>
    </row>
    <row r="17" spans="2:55" ht="20.25" customHeight="1">
      <c r="B17" s="1595"/>
      <c r="C17" s="1596"/>
      <c r="D17" s="1643"/>
      <c r="E17" s="1644"/>
      <c r="F17" s="1644"/>
      <c r="G17" s="1644"/>
      <c r="H17" s="1644"/>
      <c r="I17" s="1644"/>
      <c r="J17" s="1644"/>
      <c r="K17" s="1645"/>
      <c r="L17" s="1651"/>
      <c r="M17" s="1652"/>
      <c r="N17" s="1652"/>
      <c r="O17" s="1652"/>
      <c r="P17" s="1652"/>
      <c r="Q17" s="1652"/>
      <c r="R17" s="1652"/>
      <c r="S17" s="1596"/>
      <c r="T17" s="1655"/>
      <c r="U17" s="1656"/>
      <c r="V17" s="1656"/>
      <c r="W17" s="1656"/>
      <c r="X17" s="1656"/>
      <c r="Y17" s="1656"/>
      <c r="Z17" s="1656"/>
      <c r="AA17" s="1656"/>
      <c r="AB17" s="1656"/>
      <c r="AC17" s="1656"/>
      <c r="AD17" s="1656"/>
      <c r="AE17" s="1656"/>
      <c r="AF17" s="1644"/>
      <c r="AG17" s="1644"/>
      <c r="AH17" s="1645"/>
      <c r="AI17" s="1651"/>
      <c r="AJ17" s="1596"/>
      <c r="AK17" s="1665"/>
      <c r="AL17" s="1666"/>
      <c r="AM17" s="1667"/>
      <c r="AN17" s="706"/>
      <c r="AO17" s="706"/>
      <c r="AP17" s="706"/>
      <c r="AQ17" s="690" t="s">
        <v>483</v>
      </c>
      <c r="AR17" s="690"/>
      <c r="AS17" s="1657"/>
      <c r="AT17" s="1658"/>
      <c r="AU17" s="1658"/>
      <c r="AV17" s="1658"/>
      <c r="AW17" s="1658"/>
      <c r="AX17" s="1658"/>
      <c r="AY17" s="1658"/>
      <c r="AZ17" s="1658"/>
      <c r="BA17" s="690" t="s">
        <v>484</v>
      </c>
      <c r="BB17" s="690"/>
      <c r="BC17" s="1615"/>
    </row>
    <row r="18" spans="2:55" ht="20.25" customHeight="1">
      <c r="B18" s="1595"/>
      <c r="C18" s="1596"/>
      <c r="D18" s="1643"/>
      <c r="E18" s="1644"/>
      <c r="F18" s="1644"/>
      <c r="G18" s="1644"/>
      <c r="H18" s="1644"/>
      <c r="I18" s="1644"/>
      <c r="J18" s="1644"/>
      <c r="K18" s="1645"/>
      <c r="L18" s="1651"/>
      <c r="M18" s="1652"/>
      <c r="N18" s="1652"/>
      <c r="O18" s="1652"/>
      <c r="P18" s="1652"/>
      <c r="Q18" s="1652"/>
      <c r="R18" s="1652"/>
      <c r="S18" s="1596"/>
      <c r="T18" s="1655"/>
      <c r="U18" s="1656"/>
      <c r="V18" s="1656"/>
      <c r="W18" s="1656"/>
      <c r="X18" s="1656"/>
      <c r="Y18" s="1656"/>
      <c r="Z18" s="1656"/>
      <c r="AA18" s="1656"/>
      <c r="AB18" s="1656"/>
      <c r="AC18" s="1656"/>
      <c r="AD18" s="1656"/>
      <c r="AE18" s="1656"/>
      <c r="AF18" s="1644"/>
      <c r="AG18" s="1644"/>
      <c r="AH18" s="1645"/>
      <c r="AI18" s="1651"/>
      <c r="AJ18" s="1596"/>
      <c r="AK18" s="689" t="s">
        <v>485</v>
      </c>
      <c r="AL18" s="690"/>
      <c r="AM18" s="690"/>
      <c r="AN18" s="690"/>
      <c r="AO18" s="690"/>
      <c r="AP18" s="690"/>
      <c r="AQ18" s="690"/>
      <c r="AR18" s="690"/>
      <c r="AS18" s="1657"/>
      <c r="AT18" s="1658"/>
      <c r="AU18" s="1658"/>
      <c r="AV18" s="1658"/>
      <c r="AW18" s="1658"/>
      <c r="AX18" s="1658"/>
      <c r="AY18" s="1658"/>
      <c r="AZ18" s="1658"/>
      <c r="BA18" s="690" t="s">
        <v>484</v>
      </c>
      <c r="BB18" s="690"/>
      <c r="BC18" s="1615"/>
    </row>
    <row r="19" spans="2:55" ht="20.25" customHeight="1">
      <c r="B19" s="1595"/>
      <c r="C19" s="1596"/>
      <c r="D19" s="1643"/>
      <c r="E19" s="1644"/>
      <c r="F19" s="1644"/>
      <c r="G19" s="1644"/>
      <c r="H19" s="1644"/>
      <c r="I19" s="1644"/>
      <c r="J19" s="1644"/>
      <c r="K19" s="1645"/>
      <c r="L19" s="1651"/>
      <c r="M19" s="1652"/>
      <c r="N19" s="1652"/>
      <c r="O19" s="1652"/>
      <c r="P19" s="1652"/>
      <c r="Q19" s="1652"/>
      <c r="R19" s="1652"/>
      <c r="S19" s="1596"/>
      <c r="T19" s="1655"/>
      <c r="U19" s="1656"/>
      <c r="V19" s="1656"/>
      <c r="W19" s="1656"/>
      <c r="X19" s="1656"/>
      <c r="Y19" s="1656"/>
      <c r="Z19" s="1656"/>
      <c r="AA19" s="1656"/>
      <c r="AB19" s="1656"/>
      <c r="AC19" s="1656"/>
      <c r="AD19" s="1656"/>
      <c r="AE19" s="1656"/>
      <c r="AF19" s="1644"/>
      <c r="AG19" s="1644"/>
      <c r="AH19" s="1645"/>
      <c r="AI19" s="1651"/>
      <c r="AJ19" s="1596"/>
      <c r="AK19" s="689" t="s">
        <v>486</v>
      </c>
      <c r="AL19" s="690"/>
      <c r="AM19" s="690"/>
      <c r="AN19" s="690"/>
      <c r="AO19" s="690"/>
      <c r="AP19" s="690"/>
      <c r="AQ19" s="690"/>
      <c r="AR19" s="690"/>
      <c r="AS19" s="1657"/>
      <c r="AT19" s="1658"/>
      <c r="AU19" s="1658"/>
      <c r="AV19" s="1658"/>
      <c r="AW19" s="1658"/>
      <c r="AX19" s="1658"/>
      <c r="AY19" s="1658"/>
      <c r="AZ19" s="1658"/>
      <c r="BA19" s="690" t="s">
        <v>484</v>
      </c>
      <c r="BB19" s="690"/>
      <c r="BC19" s="1615"/>
    </row>
    <row r="20" spans="2:55" ht="20.25" customHeight="1">
      <c r="B20" s="1595"/>
      <c r="C20" s="1596"/>
      <c r="D20" s="1643"/>
      <c r="E20" s="1644"/>
      <c r="F20" s="1644"/>
      <c r="G20" s="1644"/>
      <c r="H20" s="1644"/>
      <c r="I20" s="1644"/>
      <c r="J20" s="1644"/>
      <c r="K20" s="1645"/>
      <c r="L20" s="1651"/>
      <c r="M20" s="1652"/>
      <c r="N20" s="1652"/>
      <c r="O20" s="1652"/>
      <c r="P20" s="1652"/>
      <c r="Q20" s="1652"/>
      <c r="R20" s="1652"/>
      <c r="S20" s="1596"/>
      <c r="T20" s="1655"/>
      <c r="U20" s="1656"/>
      <c r="V20" s="1656"/>
      <c r="W20" s="1656"/>
      <c r="X20" s="1656"/>
      <c r="Y20" s="1656"/>
      <c r="Z20" s="1656"/>
      <c r="AA20" s="1656"/>
      <c r="AB20" s="1656"/>
      <c r="AC20" s="1656"/>
      <c r="AD20" s="1656"/>
      <c r="AE20" s="1656"/>
      <c r="AF20" s="1644"/>
      <c r="AG20" s="1644"/>
      <c r="AH20" s="1645"/>
      <c r="AI20" s="1651"/>
      <c r="AJ20" s="1596"/>
      <c r="AK20" s="689" t="s">
        <v>487</v>
      </c>
      <c r="AL20" s="690"/>
      <c r="AM20" s="690"/>
      <c r="AN20" s="690"/>
      <c r="AO20" s="690"/>
      <c r="AP20" s="690"/>
      <c r="AQ20" s="690"/>
      <c r="AR20" s="690"/>
      <c r="AS20" s="1657"/>
      <c r="AT20" s="1658"/>
      <c r="AU20" s="1658"/>
      <c r="AV20" s="1658"/>
      <c r="AW20" s="1658"/>
      <c r="AX20" s="1658"/>
      <c r="AY20" s="1658"/>
      <c r="AZ20" s="1658"/>
      <c r="BA20" s="690" t="s">
        <v>484</v>
      </c>
      <c r="BB20" s="690"/>
      <c r="BC20" s="1615"/>
    </row>
    <row r="21" spans="2:55" ht="20.25" customHeight="1">
      <c r="B21" s="1595"/>
      <c r="C21" s="1596"/>
      <c r="D21" s="1618"/>
      <c r="E21" s="1619"/>
      <c r="F21" s="1619"/>
      <c r="G21" s="1619"/>
      <c r="H21" s="1619"/>
      <c r="I21" s="1619"/>
      <c r="J21" s="1619"/>
      <c r="K21" s="1646"/>
      <c r="L21" s="1651"/>
      <c r="M21" s="1652"/>
      <c r="N21" s="1652"/>
      <c r="O21" s="1652"/>
      <c r="P21" s="1652"/>
      <c r="Q21" s="1652"/>
      <c r="R21" s="1652"/>
      <c r="S21" s="1596"/>
      <c r="T21" s="1655"/>
      <c r="U21" s="1656"/>
      <c r="V21" s="1656"/>
      <c r="W21" s="1656"/>
      <c r="X21" s="1656"/>
      <c r="Y21" s="1656"/>
      <c r="Z21" s="1656"/>
      <c r="AA21" s="1656"/>
      <c r="AB21" s="1656"/>
      <c r="AC21" s="1656"/>
      <c r="AD21" s="1656"/>
      <c r="AE21" s="1656"/>
      <c r="AF21" s="1644"/>
      <c r="AG21" s="1644"/>
      <c r="AH21" s="1645"/>
      <c r="AI21" s="1651"/>
      <c r="AJ21" s="1596"/>
      <c r="AK21" s="689" t="s">
        <v>488</v>
      </c>
      <c r="AL21" s="690"/>
      <c r="AM21" s="690"/>
      <c r="AN21" s="690"/>
      <c r="AO21" s="690"/>
      <c r="AP21" s="690"/>
      <c r="AQ21" s="690"/>
      <c r="AR21" s="690"/>
      <c r="AS21" s="1657"/>
      <c r="AT21" s="1658"/>
      <c r="AU21" s="1658"/>
      <c r="AV21" s="1658"/>
      <c r="AW21" s="1658"/>
      <c r="AX21" s="1658"/>
      <c r="AY21" s="1658"/>
      <c r="AZ21" s="1658"/>
      <c r="BA21" s="1617" t="s">
        <v>484</v>
      </c>
      <c r="BB21" s="1617"/>
      <c r="BC21" s="1668"/>
    </row>
    <row r="22" spans="2:55" ht="21" customHeight="1" thickBot="1">
      <c r="B22" s="634"/>
      <c r="C22" s="1597"/>
      <c r="D22" s="616" t="s">
        <v>489</v>
      </c>
      <c r="E22" s="616"/>
      <c r="F22" s="616"/>
      <c r="G22" s="616"/>
      <c r="H22" s="616"/>
      <c r="I22" s="616"/>
      <c r="J22" s="616"/>
      <c r="K22" s="616"/>
      <c r="L22" s="1669" t="s">
        <v>490</v>
      </c>
      <c r="M22" s="1670"/>
      <c r="N22" s="1670"/>
      <c r="O22" s="1670"/>
      <c r="P22" s="1670"/>
      <c r="Q22" s="1670"/>
      <c r="R22" s="1670"/>
      <c r="S22" s="1670"/>
      <c r="T22" s="1670"/>
      <c r="U22" s="1670"/>
      <c r="V22" s="1670"/>
      <c r="W22" s="1670"/>
      <c r="X22" s="1670"/>
      <c r="Y22" s="1670" t="s">
        <v>491</v>
      </c>
      <c r="Z22" s="1670"/>
      <c r="AA22" s="1670"/>
      <c r="AB22" s="1670"/>
      <c r="AC22" s="1670"/>
      <c r="AD22" s="1671" t="s">
        <v>492</v>
      </c>
      <c r="AE22" s="1672"/>
      <c r="AF22" s="1672"/>
      <c r="AG22" s="1672"/>
      <c r="AH22" s="1672"/>
      <c r="AI22" s="1672"/>
      <c r="AJ22" s="1672"/>
      <c r="AK22" s="254" t="s">
        <v>144</v>
      </c>
      <c r="AL22" s="1670"/>
      <c r="AM22" s="1670"/>
      <c r="AN22" s="1670"/>
      <c r="AO22" s="1670"/>
      <c r="AP22" s="1670"/>
      <c r="AQ22" s="1670"/>
      <c r="AR22" s="1673" t="s">
        <v>493</v>
      </c>
      <c r="AS22" s="1673"/>
      <c r="AT22" s="1673"/>
      <c r="AU22" s="1673"/>
      <c r="AV22" s="1673"/>
      <c r="AW22" s="1673"/>
      <c r="AX22" s="1673"/>
      <c r="AY22" s="1673"/>
      <c r="AZ22" s="1673"/>
      <c r="BA22" s="1673"/>
      <c r="BB22" s="1673"/>
      <c r="BC22" s="1674"/>
    </row>
    <row r="23" spans="2:55" ht="21.75" customHeight="1">
      <c r="B23" s="632" t="s">
        <v>494</v>
      </c>
      <c r="C23" s="1594"/>
      <c r="D23" s="650" t="s">
        <v>495</v>
      </c>
      <c r="E23" s="650"/>
      <c r="F23" s="650"/>
      <c r="G23" s="650"/>
      <c r="H23" s="650"/>
      <c r="I23" s="650"/>
      <c r="J23" s="650"/>
      <c r="K23" s="650"/>
      <c r="L23" s="1601"/>
      <c r="M23" s="1602"/>
      <c r="N23" s="1602"/>
      <c r="O23" s="1602"/>
      <c r="P23" s="1602"/>
      <c r="Q23" s="1602"/>
      <c r="R23" s="1602"/>
      <c r="S23" s="1602"/>
      <c r="T23" s="1604" t="s">
        <v>146</v>
      </c>
      <c r="U23" s="1604"/>
      <c r="V23" s="1604"/>
      <c r="W23" s="1675"/>
      <c r="X23" s="1675"/>
      <c r="Y23" s="1675"/>
      <c r="Z23" s="1675"/>
      <c r="AA23" s="1675"/>
      <c r="AB23" s="1675"/>
      <c r="AC23" s="1675"/>
      <c r="AD23" s="1675"/>
      <c r="AE23" s="1675"/>
      <c r="AF23" s="1675"/>
      <c r="AG23" s="1675"/>
      <c r="AH23" s="1675"/>
      <c r="AI23" s="1675"/>
      <c r="AJ23" s="1675"/>
      <c r="AK23" s="1675"/>
      <c r="AL23" s="1675"/>
      <c r="AM23" s="1675"/>
      <c r="AN23" s="1675"/>
      <c r="AO23" s="1675"/>
      <c r="AP23" s="1675"/>
      <c r="AQ23" s="1675"/>
      <c r="AR23" s="1675"/>
      <c r="AS23" s="1675"/>
      <c r="AT23" s="1675"/>
      <c r="AU23" s="1675"/>
      <c r="AV23" s="1675"/>
      <c r="AW23" s="1675"/>
      <c r="AX23" s="1675"/>
      <c r="AY23" s="1675"/>
      <c r="AZ23" s="1675"/>
      <c r="BA23" s="1675"/>
      <c r="BB23" s="1675"/>
      <c r="BC23" s="1676"/>
    </row>
    <row r="24" spans="2:55" ht="21.75" customHeight="1">
      <c r="B24" s="1595"/>
      <c r="C24" s="1596"/>
      <c r="D24" s="652"/>
      <c r="E24" s="652"/>
      <c r="F24" s="652"/>
      <c r="G24" s="652"/>
      <c r="H24" s="652"/>
      <c r="I24" s="652"/>
      <c r="J24" s="652"/>
      <c r="K24" s="652"/>
      <c r="L24" s="689" t="s">
        <v>496</v>
      </c>
      <c r="M24" s="690"/>
      <c r="N24" s="690"/>
      <c r="O24" s="690"/>
      <c r="P24" s="690"/>
      <c r="Q24" s="690"/>
      <c r="R24" s="690"/>
      <c r="S24" s="690"/>
      <c r="T24" s="690"/>
      <c r="U24" s="1612"/>
      <c r="V24" s="1613"/>
      <c r="W24" s="706"/>
      <c r="X24" s="706"/>
      <c r="Y24" s="706"/>
      <c r="Z24" s="706"/>
      <c r="AA24" s="706"/>
      <c r="AB24" s="706"/>
      <c r="AC24" s="706"/>
      <c r="AD24" s="706"/>
      <c r="AE24" s="706"/>
      <c r="AF24" s="706"/>
      <c r="AG24" s="706"/>
      <c r="AH24" s="1629"/>
      <c r="AI24" s="614" t="s">
        <v>497</v>
      </c>
      <c r="AJ24" s="652"/>
      <c r="AK24" s="652"/>
      <c r="AL24" s="652"/>
      <c r="AM24" s="652"/>
      <c r="AN24" s="652"/>
      <c r="AO24" s="652"/>
      <c r="AP24" s="652"/>
      <c r="AQ24" s="652"/>
      <c r="AR24" s="608"/>
      <c r="AS24" s="608"/>
      <c r="AT24" s="608"/>
      <c r="AU24" s="608"/>
      <c r="AV24" s="608"/>
      <c r="AW24" s="608"/>
      <c r="AX24" s="608"/>
      <c r="AY24" s="608"/>
      <c r="AZ24" s="608"/>
      <c r="BA24" s="608"/>
      <c r="BB24" s="608"/>
      <c r="BC24" s="609"/>
    </row>
    <row r="25" spans="2:55" s="255" customFormat="1" ht="21.75" customHeight="1">
      <c r="B25" s="1595"/>
      <c r="C25" s="1596"/>
      <c r="D25" s="1677" t="s">
        <v>532</v>
      </c>
      <c r="E25" s="1678"/>
      <c r="F25" s="1678"/>
      <c r="G25" s="1678"/>
      <c r="H25" s="1678"/>
      <c r="I25" s="1678"/>
      <c r="J25" s="1678"/>
      <c r="K25" s="1679"/>
      <c r="L25" s="1613"/>
      <c r="M25" s="706"/>
      <c r="N25" s="706"/>
      <c r="O25" s="706"/>
      <c r="P25" s="706"/>
      <c r="Q25" s="706"/>
      <c r="R25" s="706"/>
      <c r="S25" s="706"/>
      <c r="T25" s="706"/>
      <c r="U25" s="706"/>
      <c r="V25" s="706"/>
      <c r="W25" s="706"/>
      <c r="X25" s="706"/>
      <c r="Y25" s="706"/>
      <c r="Z25" s="706"/>
      <c r="AA25" s="706"/>
      <c r="AB25" s="706"/>
      <c r="AC25" s="1677" t="s">
        <v>533</v>
      </c>
      <c r="AD25" s="1678"/>
      <c r="AE25" s="1678"/>
      <c r="AF25" s="1678"/>
      <c r="AG25" s="1678"/>
      <c r="AH25" s="1678"/>
      <c r="AI25" s="1678"/>
      <c r="AJ25" s="1678"/>
      <c r="AK25" s="1678"/>
      <c r="AL25" s="1678"/>
      <c r="AM25" s="1678"/>
      <c r="AN25" s="1678"/>
      <c r="AO25" s="1678"/>
      <c r="AP25" s="1678"/>
      <c r="AQ25" s="1678"/>
      <c r="AR25" s="1613"/>
      <c r="AS25" s="706"/>
      <c r="AT25" s="706"/>
      <c r="AU25" s="706"/>
      <c r="AV25" s="706"/>
      <c r="AW25" s="706"/>
      <c r="AX25" s="706"/>
      <c r="AY25" s="706"/>
      <c r="AZ25" s="706"/>
      <c r="BA25" s="706"/>
      <c r="BB25" s="631" t="s">
        <v>498</v>
      </c>
      <c r="BC25" s="1680"/>
    </row>
    <row r="26" spans="2:55" ht="21.75" customHeight="1">
      <c r="B26" s="1595"/>
      <c r="C26" s="1596"/>
      <c r="D26" s="652" t="s">
        <v>499</v>
      </c>
      <c r="E26" s="652"/>
      <c r="F26" s="652"/>
      <c r="G26" s="652"/>
      <c r="H26" s="652"/>
      <c r="I26" s="652"/>
      <c r="J26" s="652"/>
      <c r="K26" s="652"/>
      <c r="L26" s="1613"/>
      <c r="M26" s="706"/>
      <c r="N26" s="706"/>
      <c r="O26" s="706"/>
      <c r="P26" s="706"/>
      <c r="Q26" s="706"/>
      <c r="R26" s="706"/>
      <c r="S26" s="706"/>
      <c r="T26" s="706"/>
      <c r="U26" s="706"/>
      <c r="V26" s="706"/>
      <c r="W26" s="706"/>
      <c r="X26" s="706"/>
      <c r="Y26" s="706"/>
      <c r="Z26" s="706"/>
      <c r="AA26" s="706"/>
      <c r="AB26" s="706"/>
      <c r="AC26" s="652" t="s">
        <v>500</v>
      </c>
      <c r="AD26" s="652"/>
      <c r="AE26" s="652"/>
      <c r="AF26" s="652"/>
      <c r="AG26" s="652"/>
      <c r="AH26" s="652"/>
      <c r="AI26" s="652"/>
      <c r="AJ26" s="652"/>
      <c r="AK26" s="652"/>
      <c r="AL26" s="1613"/>
      <c r="AM26" s="706"/>
      <c r="AN26" s="706"/>
      <c r="AO26" s="706"/>
      <c r="AP26" s="706"/>
      <c r="AQ26" s="706"/>
      <c r="AR26" s="706"/>
      <c r="AS26" s="706"/>
      <c r="AT26" s="706"/>
      <c r="AU26" s="706"/>
      <c r="AV26" s="706"/>
      <c r="AW26" s="706"/>
      <c r="AX26" s="706"/>
      <c r="AY26" s="706"/>
      <c r="AZ26" s="706"/>
      <c r="BA26" s="706"/>
      <c r="BB26" s="706"/>
      <c r="BC26" s="707"/>
    </row>
    <row r="27" spans="2:55" ht="21" customHeight="1">
      <c r="B27" s="1595"/>
      <c r="C27" s="1596"/>
      <c r="D27" s="652" t="s">
        <v>501</v>
      </c>
      <c r="E27" s="652"/>
      <c r="F27" s="652"/>
      <c r="G27" s="652"/>
      <c r="H27" s="652"/>
      <c r="I27" s="652"/>
      <c r="J27" s="652"/>
      <c r="K27" s="652"/>
      <c r="L27" s="249"/>
      <c r="M27" s="250"/>
      <c r="N27" s="250" t="s">
        <v>502</v>
      </c>
      <c r="O27" s="250"/>
      <c r="P27" s="250"/>
      <c r="Q27" s="250"/>
      <c r="R27" s="250"/>
      <c r="S27" s="250" t="s">
        <v>503</v>
      </c>
      <c r="T27" s="250"/>
      <c r="U27" s="261"/>
      <c r="V27" s="250"/>
      <c r="W27" s="250"/>
      <c r="X27" s="250"/>
      <c r="Y27" s="250" t="s">
        <v>504</v>
      </c>
      <c r="Z27" s="250"/>
      <c r="AA27" s="250"/>
      <c r="AB27" s="250"/>
      <c r="AC27" s="652" t="s">
        <v>505</v>
      </c>
      <c r="AD27" s="652"/>
      <c r="AE27" s="652"/>
      <c r="AF27" s="652"/>
      <c r="AG27" s="652"/>
      <c r="AH27" s="652"/>
      <c r="AI27" s="652"/>
      <c r="AJ27" s="652"/>
      <c r="AK27" s="652"/>
      <c r="AL27" s="249"/>
      <c r="AM27" s="250"/>
      <c r="AN27" s="250"/>
      <c r="AO27" s="250"/>
      <c r="AP27" s="250"/>
      <c r="AQ27" s="250" t="s">
        <v>506</v>
      </c>
      <c r="AR27" s="250"/>
      <c r="AS27" s="250"/>
      <c r="AT27" s="250"/>
      <c r="AU27" s="250"/>
      <c r="AV27" s="250"/>
      <c r="AW27" s="250" t="s">
        <v>507</v>
      </c>
      <c r="AX27" s="250"/>
      <c r="AY27" s="250"/>
      <c r="AZ27" s="250"/>
      <c r="BA27" s="250"/>
      <c r="BB27" s="250"/>
      <c r="BC27" s="252"/>
    </row>
    <row r="28" spans="2:55" ht="21" customHeight="1">
      <c r="B28" s="1595"/>
      <c r="C28" s="1596"/>
      <c r="D28" s="1681" t="s">
        <v>508</v>
      </c>
      <c r="E28" s="1681"/>
      <c r="F28" s="1681"/>
      <c r="G28" s="1681"/>
      <c r="H28" s="1681"/>
      <c r="I28" s="1681"/>
      <c r="J28" s="1681"/>
      <c r="K28" s="1681"/>
      <c r="L28" s="249"/>
      <c r="M28" s="250"/>
      <c r="N28" s="250"/>
      <c r="O28" s="250"/>
      <c r="P28" s="250"/>
      <c r="Q28" s="250" t="s">
        <v>506</v>
      </c>
      <c r="R28" s="250"/>
      <c r="S28" s="250"/>
      <c r="T28" s="250"/>
      <c r="U28" s="250"/>
      <c r="V28" s="250"/>
      <c r="W28" s="250" t="s">
        <v>507</v>
      </c>
      <c r="X28" s="250"/>
      <c r="Y28" s="250"/>
      <c r="Z28" s="250"/>
      <c r="AA28" s="250"/>
      <c r="AB28" s="250"/>
      <c r="AC28" s="1681" t="s">
        <v>509</v>
      </c>
      <c r="AD28" s="1681"/>
      <c r="AE28" s="1681"/>
      <c r="AF28" s="1681"/>
      <c r="AG28" s="1681"/>
      <c r="AH28" s="1681"/>
      <c r="AI28" s="1681"/>
      <c r="AJ28" s="1681"/>
      <c r="AK28" s="1681"/>
      <c r="AL28" s="249"/>
      <c r="AM28" s="250"/>
      <c r="AN28" s="250"/>
      <c r="AO28" s="250"/>
      <c r="AP28" s="250"/>
      <c r="AQ28" s="250" t="s">
        <v>506</v>
      </c>
      <c r="AR28" s="250"/>
      <c r="AS28" s="250"/>
      <c r="AT28" s="250"/>
      <c r="AU28" s="250"/>
      <c r="AV28" s="250"/>
      <c r="AW28" s="250" t="s">
        <v>507</v>
      </c>
      <c r="AX28" s="250"/>
      <c r="AY28" s="250"/>
      <c r="AZ28" s="250"/>
      <c r="BA28" s="250"/>
      <c r="BB28" s="250"/>
      <c r="BC28" s="252"/>
    </row>
    <row r="29" spans="2:55" ht="21" customHeight="1">
      <c r="B29" s="1595"/>
      <c r="C29" s="1596"/>
      <c r="D29" s="689" t="s">
        <v>510</v>
      </c>
      <c r="E29" s="690"/>
      <c r="F29" s="690"/>
      <c r="G29" s="690"/>
      <c r="H29" s="690"/>
      <c r="I29" s="690"/>
      <c r="J29" s="690"/>
      <c r="K29" s="1612"/>
      <c r="L29" s="249"/>
      <c r="M29" s="250"/>
      <c r="N29" s="250"/>
      <c r="O29" s="250"/>
      <c r="P29" s="250"/>
      <c r="Q29" s="250" t="s">
        <v>506</v>
      </c>
      <c r="R29" s="250"/>
      <c r="S29" s="250"/>
      <c r="T29" s="250"/>
      <c r="U29" s="250"/>
      <c r="V29" s="250"/>
      <c r="W29" s="250" t="s">
        <v>507</v>
      </c>
      <c r="X29" s="250"/>
      <c r="Y29" s="250"/>
      <c r="Z29" s="250"/>
      <c r="AA29" s="250"/>
      <c r="AB29" s="250"/>
      <c r="AC29" s="1682"/>
      <c r="AD29" s="1683"/>
      <c r="AE29" s="1683"/>
      <c r="AF29" s="1683"/>
      <c r="AG29" s="1683"/>
      <c r="AH29" s="1683"/>
      <c r="AI29" s="1683"/>
      <c r="AJ29" s="1683"/>
      <c r="AK29" s="1683"/>
      <c r="AL29" s="1683"/>
      <c r="AM29" s="1683"/>
      <c r="AN29" s="1683"/>
      <c r="AO29" s="1683"/>
      <c r="AP29" s="1683"/>
      <c r="AQ29" s="1683"/>
      <c r="AR29" s="1683"/>
      <c r="AS29" s="1683"/>
      <c r="AT29" s="1683"/>
      <c r="AU29" s="1683"/>
      <c r="AV29" s="1683"/>
      <c r="AW29" s="1683"/>
      <c r="AX29" s="1683"/>
      <c r="AY29" s="1683"/>
      <c r="AZ29" s="1683"/>
      <c r="BA29" s="1683"/>
      <c r="BB29" s="1683"/>
      <c r="BC29" s="1684"/>
    </row>
    <row r="30" spans="2:55" ht="21" customHeight="1">
      <c r="B30" s="1595"/>
      <c r="C30" s="1596"/>
      <c r="D30" s="652" t="s">
        <v>511</v>
      </c>
      <c r="E30" s="652"/>
      <c r="F30" s="652"/>
      <c r="G30" s="652"/>
      <c r="H30" s="652"/>
      <c r="I30" s="652"/>
      <c r="J30" s="652"/>
      <c r="K30" s="652"/>
      <c r="L30" s="249"/>
      <c r="M30" s="250"/>
      <c r="N30" s="250"/>
      <c r="O30" s="250"/>
      <c r="P30" s="250"/>
      <c r="Q30" s="250" t="s">
        <v>512</v>
      </c>
      <c r="R30" s="250"/>
      <c r="S30" s="250"/>
      <c r="T30" s="250"/>
      <c r="U30" s="250"/>
      <c r="V30" s="250"/>
      <c r="W30" s="250" t="s">
        <v>513</v>
      </c>
      <c r="X30" s="250"/>
      <c r="Y30" s="250"/>
      <c r="Z30" s="250"/>
      <c r="AA30" s="250"/>
      <c r="AB30" s="250"/>
      <c r="AC30" s="652" t="s">
        <v>514</v>
      </c>
      <c r="AD30" s="652"/>
      <c r="AE30" s="652"/>
      <c r="AF30" s="652"/>
      <c r="AG30" s="652"/>
      <c r="AH30" s="652"/>
      <c r="AI30" s="652"/>
      <c r="AJ30" s="652"/>
      <c r="AK30" s="652"/>
      <c r="AL30" s="249"/>
      <c r="AM30" s="250"/>
      <c r="AN30" s="250"/>
      <c r="AO30" s="250"/>
      <c r="AP30" s="250"/>
      <c r="AQ30" s="250" t="s">
        <v>512</v>
      </c>
      <c r="AR30" s="250"/>
      <c r="AS30" s="250"/>
      <c r="AT30" s="250"/>
      <c r="AU30" s="250"/>
      <c r="AV30" s="250"/>
      <c r="AW30" s="250" t="s">
        <v>513</v>
      </c>
      <c r="AX30" s="250"/>
      <c r="AY30" s="250"/>
      <c r="AZ30" s="250"/>
      <c r="BA30" s="250"/>
      <c r="BB30" s="250"/>
      <c r="BC30" s="252"/>
    </row>
    <row r="31" spans="2:55" ht="21" customHeight="1">
      <c r="B31" s="1595"/>
      <c r="C31" s="1596"/>
      <c r="D31" s="689" t="s">
        <v>515</v>
      </c>
      <c r="E31" s="690"/>
      <c r="F31" s="690"/>
      <c r="G31" s="690"/>
      <c r="H31" s="690"/>
      <c r="I31" s="690"/>
      <c r="J31" s="690"/>
      <c r="K31" s="1612"/>
      <c r="L31" s="1704"/>
      <c r="M31" s="1705"/>
      <c r="N31" s="1705"/>
      <c r="O31" s="1705"/>
      <c r="P31" s="1705"/>
      <c r="Q31" s="1705"/>
      <c r="R31" s="1705"/>
      <c r="S31" s="1705"/>
      <c r="T31" s="1705"/>
      <c r="U31" s="1705"/>
      <c r="V31" s="1705"/>
      <c r="W31" s="1705"/>
      <c r="X31" s="690" t="s">
        <v>516</v>
      </c>
      <c r="Y31" s="690"/>
      <c r="Z31" s="248"/>
      <c r="AA31" s="256" t="s">
        <v>369</v>
      </c>
      <c r="AB31" s="690" t="s">
        <v>517</v>
      </c>
      <c r="AC31" s="690"/>
      <c r="AD31" s="690"/>
      <c r="AE31" s="690"/>
      <c r="AF31" s="706"/>
      <c r="AG31" s="706"/>
      <c r="AH31" s="706"/>
      <c r="AI31" s="706"/>
      <c r="AJ31" s="706"/>
      <c r="AK31" s="690" t="s">
        <v>518</v>
      </c>
      <c r="AL31" s="1612"/>
      <c r="AM31" s="1682"/>
      <c r="AN31" s="1683"/>
      <c r="AO31" s="1683"/>
      <c r="AP31" s="1683"/>
      <c r="AQ31" s="1683"/>
      <c r="AR31" s="1683"/>
      <c r="AS31" s="1683"/>
      <c r="AT31" s="1683"/>
      <c r="AU31" s="1683"/>
      <c r="AV31" s="1683"/>
      <c r="AW31" s="1683"/>
      <c r="AX31" s="1683"/>
      <c r="AY31" s="1683"/>
      <c r="AZ31" s="1683"/>
      <c r="BA31" s="1683"/>
      <c r="BB31" s="1683"/>
      <c r="BC31" s="1684"/>
    </row>
    <row r="32" spans="2:55" ht="21" customHeight="1">
      <c r="B32" s="1595"/>
      <c r="C32" s="1596"/>
      <c r="D32" s="652" t="s">
        <v>519</v>
      </c>
      <c r="E32" s="652"/>
      <c r="F32" s="652"/>
      <c r="G32" s="652"/>
      <c r="H32" s="652"/>
      <c r="I32" s="652"/>
      <c r="J32" s="652"/>
      <c r="K32" s="652"/>
      <c r="L32" s="1613"/>
      <c r="M32" s="706"/>
      <c r="N32" s="706"/>
      <c r="O32" s="706"/>
      <c r="P32" s="706"/>
      <c r="Q32" s="706"/>
      <c r="R32" s="706"/>
      <c r="S32" s="706"/>
      <c r="T32" s="706"/>
      <c r="U32" s="706"/>
      <c r="V32" s="706"/>
      <c r="W32" s="706"/>
      <c r="X32" s="690" t="s">
        <v>520</v>
      </c>
      <c r="Y32" s="690"/>
      <c r="Z32" s="1682"/>
      <c r="AA32" s="1683"/>
      <c r="AB32" s="1683"/>
      <c r="AC32" s="1683"/>
      <c r="AD32" s="1683"/>
      <c r="AE32" s="1683"/>
      <c r="AF32" s="1683"/>
      <c r="AG32" s="1683"/>
      <c r="AH32" s="1683"/>
      <c r="AI32" s="1683"/>
      <c r="AJ32" s="1683"/>
      <c r="AK32" s="1683"/>
      <c r="AL32" s="1683"/>
      <c r="AM32" s="1683"/>
      <c r="AN32" s="1683"/>
      <c r="AO32" s="1683"/>
      <c r="AP32" s="1683"/>
      <c r="AQ32" s="1683"/>
      <c r="AR32" s="1683"/>
      <c r="AS32" s="1683"/>
      <c r="AT32" s="1683"/>
      <c r="AU32" s="1683"/>
      <c r="AV32" s="1683"/>
      <c r="AW32" s="1683"/>
      <c r="AX32" s="1683"/>
      <c r="AY32" s="1683"/>
      <c r="AZ32" s="1683"/>
      <c r="BA32" s="1683"/>
      <c r="BB32" s="1683"/>
      <c r="BC32" s="1684"/>
    </row>
    <row r="33" spans="2:55" ht="21" customHeight="1">
      <c r="B33" s="1595"/>
      <c r="C33" s="1596"/>
      <c r="D33" s="652" t="s">
        <v>521</v>
      </c>
      <c r="E33" s="652"/>
      <c r="F33" s="652"/>
      <c r="G33" s="652"/>
      <c r="H33" s="652"/>
      <c r="I33" s="652"/>
      <c r="J33" s="652"/>
      <c r="K33" s="652"/>
      <c r="L33" s="1613"/>
      <c r="M33" s="706"/>
      <c r="N33" s="706"/>
      <c r="O33" s="706"/>
      <c r="P33" s="706"/>
      <c r="Q33" s="690" t="s">
        <v>522</v>
      </c>
      <c r="R33" s="1612"/>
      <c r="S33" s="652" t="s">
        <v>523</v>
      </c>
      <c r="T33" s="652"/>
      <c r="U33" s="652"/>
      <c r="V33" s="652"/>
      <c r="W33" s="652"/>
      <c r="X33" s="652"/>
      <c r="Y33" s="652"/>
      <c r="Z33" s="652"/>
      <c r="AA33" s="652"/>
      <c r="AB33" s="1613"/>
      <c r="AC33" s="706"/>
      <c r="AD33" s="706"/>
      <c r="AE33" s="706"/>
      <c r="AF33" s="706"/>
      <c r="AG33" s="690" t="s">
        <v>522</v>
      </c>
      <c r="AH33" s="1612"/>
      <c r="AI33" s="1682"/>
      <c r="AJ33" s="1683"/>
      <c r="AK33" s="1683"/>
      <c r="AL33" s="1683"/>
      <c r="AM33" s="1683"/>
      <c r="AN33" s="1683"/>
      <c r="AO33" s="1683"/>
      <c r="AP33" s="1683"/>
      <c r="AQ33" s="1683"/>
      <c r="AR33" s="1683"/>
      <c r="AS33" s="1683"/>
      <c r="AT33" s="1683"/>
      <c r="AU33" s="1683"/>
      <c r="AV33" s="1683"/>
      <c r="AW33" s="1683"/>
      <c r="AX33" s="1683"/>
      <c r="AY33" s="1683"/>
      <c r="AZ33" s="1683"/>
      <c r="BA33" s="1683"/>
      <c r="BB33" s="1683"/>
      <c r="BC33" s="1684"/>
    </row>
    <row r="34" spans="2:55" ht="21" customHeight="1" thickBot="1">
      <c r="B34" s="634"/>
      <c r="C34" s="1597"/>
      <c r="D34" s="616" t="s">
        <v>489</v>
      </c>
      <c r="E34" s="616"/>
      <c r="F34" s="616"/>
      <c r="G34" s="616"/>
      <c r="H34" s="616"/>
      <c r="I34" s="616"/>
      <c r="J34" s="616"/>
      <c r="K34" s="616"/>
      <c r="L34" s="262"/>
      <c r="M34" s="263"/>
      <c r="N34" s="263" t="s">
        <v>524</v>
      </c>
      <c r="O34" s="263"/>
      <c r="P34" s="263"/>
      <c r="Q34" s="263"/>
      <c r="R34" s="263"/>
      <c r="S34" s="263"/>
      <c r="T34" s="263"/>
      <c r="U34" s="263"/>
      <c r="V34" s="263"/>
      <c r="W34" s="263"/>
      <c r="X34" s="263" t="s">
        <v>525</v>
      </c>
      <c r="Y34" s="263"/>
      <c r="Z34" s="263"/>
      <c r="AA34" s="263"/>
      <c r="AB34" s="263"/>
      <c r="AC34" s="263"/>
      <c r="AD34" s="263"/>
      <c r="AE34" s="263"/>
      <c r="AF34" s="264"/>
      <c r="AG34" s="263" t="s">
        <v>526</v>
      </c>
      <c r="AH34" s="263"/>
      <c r="AI34" s="263"/>
      <c r="AJ34" s="263"/>
      <c r="AK34" s="254"/>
      <c r="AL34" s="1672" t="s">
        <v>527</v>
      </c>
      <c r="AM34" s="1672"/>
      <c r="AN34" s="1672"/>
      <c r="AO34" s="1672"/>
      <c r="AP34" s="1672"/>
      <c r="AQ34" s="1672"/>
      <c r="AR34" s="254" t="s">
        <v>144</v>
      </c>
      <c r="AS34" s="1670"/>
      <c r="AT34" s="1670"/>
      <c r="AU34" s="1670"/>
      <c r="AV34" s="1670"/>
      <c r="AW34" s="1670"/>
      <c r="AX34" s="1670"/>
      <c r="AY34" s="254" t="s">
        <v>131</v>
      </c>
      <c r="AZ34" s="265"/>
      <c r="BA34" s="254" t="s">
        <v>249</v>
      </c>
      <c r="BB34" s="254"/>
      <c r="BC34" s="266"/>
    </row>
    <row r="35" spans="2:55" ht="21" customHeight="1">
      <c r="B35" s="1595" t="s">
        <v>534</v>
      </c>
      <c r="C35" s="1652"/>
      <c r="D35" s="1652"/>
      <c r="E35" s="1652"/>
      <c r="F35" s="1652"/>
      <c r="G35" s="1652"/>
      <c r="H35" s="1652"/>
      <c r="I35" s="1652"/>
      <c r="J35" s="1652"/>
      <c r="K35" s="1596"/>
      <c r="L35" s="1702" t="s">
        <v>536</v>
      </c>
      <c r="M35" s="1703"/>
      <c r="N35" s="1703"/>
      <c r="O35" s="1703"/>
      <c r="P35" s="1703"/>
      <c r="Q35" s="1703"/>
      <c r="R35" s="1703"/>
      <c r="S35" s="1703"/>
      <c r="T35" s="1703"/>
      <c r="U35" s="1703"/>
      <c r="V35" s="1703"/>
      <c r="W35" s="1703"/>
      <c r="X35" s="1690" t="s">
        <v>535</v>
      </c>
      <c r="Y35" s="1691"/>
      <c r="Z35" s="1691"/>
      <c r="AA35" s="1691"/>
      <c r="AB35" s="1691"/>
      <c r="AC35" s="1691"/>
      <c r="AD35" s="1691"/>
      <c r="AE35" s="1691"/>
      <c r="AF35" s="1692"/>
      <c r="AG35" s="1696"/>
      <c r="AH35" s="1697"/>
      <c r="AI35" s="1697"/>
      <c r="AJ35" s="1697"/>
      <c r="AK35" s="1697"/>
      <c r="AL35" s="1697"/>
      <c r="AM35" s="1697"/>
      <c r="AN35" s="1697"/>
      <c r="AO35" s="1697"/>
      <c r="AP35" s="1697"/>
      <c r="AQ35" s="1697"/>
      <c r="AR35" s="1697"/>
      <c r="AS35" s="1697"/>
      <c r="AT35" s="1697"/>
      <c r="AU35" s="1697"/>
      <c r="AV35" s="1697"/>
      <c r="AW35" s="1697"/>
      <c r="AX35" s="1697"/>
      <c r="AY35" s="1697"/>
      <c r="AZ35" s="1697"/>
      <c r="BA35" s="1697"/>
      <c r="BB35" s="1697"/>
      <c r="BC35" s="1698"/>
    </row>
    <row r="36" spans="2:55" ht="21" customHeight="1">
      <c r="B36" s="1688"/>
      <c r="C36" s="695"/>
      <c r="D36" s="695"/>
      <c r="E36" s="695"/>
      <c r="F36" s="695"/>
      <c r="G36" s="695"/>
      <c r="H36" s="695"/>
      <c r="I36" s="695"/>
      <c r="J36" s="695"/>
      <c r="K36" s="1689"/>
      <c r="L36" s="259"/>
      <c r="M36" s="260"/>
      <c r="N36" s="260" t="s">
        <v>538</v>
      </c>
      <c r="O36" s="260"/>
      <c r="P36" s="260"/>
      <c r="Q36" s="260"/>
      <c r="R36" s="260"/>
      <c r="S36" s="260"/>
      <c r="T36" s="260" t="s">
        <v>537</v>
      </c>
      <c r="U36" s="251"/>
      <c r="V36" s="260"/>
      <c r="W36" s="260"/>
      <c r="X36" s="1693"/>
      <c r="Y36" s="1694"/>
      <c r="Z36" s="1694"/>
      <c r="AA36" s="1694"/>
      <c r="AB36" s="1694"/>
      <c r="AC36" s="1694"/>
      <c r="AD36" s="1694"/>
      <c r="AE36" s="1694"/>
      <c r="AF36" s="1695"/>
      <c r="AG36" s="1699"/>
      <c r="AH36" s="1700"/>
      <c r="AI36" s="1700"/>
      <c r="AJ36" s="1700"/>
      <c r="AK36" s="1700"/>
      <c r="AL36" s="1700"/>
      <c r="AM36" s="1700"/>
      <c r="AN36" s="1700"/>
      <c r="AO36" s="1700"/>
      <c r="AP36" s="1700"/>
      <c r="AQ36" s="1700"/>
      <c r="AR36" s="1700"/>
      <c r="AS36" s="1700"/>
      <c r="AT36" s="1700"/>
      <c r="AU36" s="1700"/>
      <c r="AV36" s="1700"/>
      <c r="AW36" s="1700"/>
      <c r="AX36" s="1700"/>
      <c r="AY36" s="1700"/>
      <c r="AZ36" s="1700"/>
      <c r="BA36" s="1700"/>
      <c r="BB36" s="1700"/>
      <c r="BC36" s="1701"/>
    </row>
    <row r="37" spans="2:55" ht="30" customHeight="1" thickBot="1">
      <c r="B37" s="1685" t="s">
        <v>528</v>
      </c>
      <c r="C37" s="1686"/>
      <c r="D37" s="1686"/>
      <c r="E37" s="1686"/>
      <c r="F37" s="1686"/>
      <c r="G37" s="1686"/>
      <c r="H37" s="1686"/>
      <c r="I37" s="1686"/>
      <c r="J37" s="1686"/>
      <c r="K37" s="1687"/>
      <c r="L37" s="596"/>
      <c r="M37" s="596"/>
      <c r="N37" s="596"/>
      <c r="O37" s="596"/>
      <c r="P37" s="596"/>
      <c r="Q37" s="596"/>
      <c r="R37" s="596"/>
      <c r="S37" s="596"/>
      <c r="T37" s="596"/>
      <c r="U37" s="596"/>
      <c r="V37" s="596"/>
      <c r="W37" s="596"/>
      <c r="X37" s="596"/>
      <c r="Y37" s="596"/>
      <c r="Z37" s="596"/>
      <c r="AA37" s="596"/>
      <c r="AB37" s="596"/>
      <c r="AC37" s="596"/>
      <c r="AD37" s="596"/>
      <c r="AE37" s="596"/>
      <c r="AF37" s="596"/>
      <c r="AG37" s="596"/>
      <c r="AH37" s="596"/>
      <c r="AI37" s="596"/>
      <c r="AJ37" s="596"/>
      <c r="AK37" s="596"/>
      <c r="AL37" s="596"/>
      <c r="AM37" s="596"/>
      <c r="AN37" s="596"/>
      <c r="AO37" s="596"/>
      <c r="AP37" s="596"/>
      <c r="AQ37" s="596"/>
      <c r="AR37" s="596"/>
      <c r="AS37" s="596"/>
      <c r="AT37" s="596"/>
      <c r="AU37" s="596"/>
      <c r="AV37" s="596"/>
      <c r="AW37" s="596"/>
      <c r="AX37" s="596"/>
      <c r="AY37" s="596"/>
      <c r="AZ37" s="596"/>
      <c r="BA37" s="596"/>
      <c r="BB37" s="596"/>
      <c r="BC37" s="597"/>
    </row>
    <row r="38" spans="2:55" ht="17.25" customHeight="1">
      <c r="B38" s="33" t="s">
        <v>529</v>
      </c>
    </row>
  </sheetData>
  <mergeCells count="163">
    <mergeCell ref="L37:BC37"/>
    <mergeCell ref="AM31:BC31"/>
    <mergeCell ref="D32:K32"/>
    <mergeCell ref="L32:W32"/>
    <mergeCell ref="X32:Y32"/>
    <mergeCell ref="Z32:BC32"/>
    <mergeCell ref="D33:K33"/>
    <mergeCell ref="L33:P33"/>
    <mergeCell ref="Q33:R33"/>
    <mergeCell ref="S33:AA33"/>
    <mergeCell ref="AB33:AF33"/>
    <mergeCell ref="B37:K37"/>
    <mergeCell ref="B35:K36"/>
    <mergeCell ref="X35:AF36"/>
    <mergeCell ref="AG35:BC36"/>
    <mergeCell ref="L35:W35"/>
    <mergeCell ref="B23:C34"/>
    <mergeCell ref="D30:K30"/>
    <mergeCell ref="AC30:AK30"/>
    <mergeCell ref="D31:K31"/>
    <mergeCell ref="L31:W31"/>
    <mergeCell ref="X31:Y31"/>
    <mergeCell ref="AB31:AE31"/>
    <mergeCell ref="AF31:AJ31"/>
    <mergeCell ref="D34:K34"/>
    <mergeCell ref="AL34:AQ34"/>
    <mergeCell ref="AS34:AX34"/>
    <mergeCell ref="L25:AB25"/>
    <mergeCell ref="BB25:BC25"/>
    <mergeCell ref="D26:K26"/>
    <mergeCell ref="L26:AB26"/>
    <mergeCell ref="AC26:AK26"/>
    <mergeCell ref="AL26:BC26"/>
    <mergeCell ref="AK31:AL31"/>
    <mergeCell ref="D27:K27"/>
    <mergeCell ref="AC27:AK27"/>
    <mergeCell ref="D28:K28"/>
    <mergeCell ref="AC28:AK28"/>
    <mergeCell ref="D29:K29"/>
    <mergeCell ref="AC29:BC29"/>
    <mergeCell ref="AG33:AH33"/>
    <mergeCell ref="AI33:BC33"/>
    <mergeCell ref="D23:K24"/>
    <mergeCell ref="L23:S23"/>
    <mergeCell ref="T23:V23"/>
    <mergeCell ref="W23:BC23"/>
    <mergeCell ref="L24:U24"/>
    <mergeCell ref="V24:AH24"/>
    <mergeCell ref="AI24:AQ24"/>
    <mergeCell ref="AR24:BC24"/>
    <mergeCell ref="D25:K25"/>
    <mergeCell ref="AC25:AQ25"/>
    <mergeCell ref="AR25:BA25"/>
    <mergeCell ref="AN15:AP15"/>
    <mergeCell ref="AN16:AP16"/>
    <mergeCell ref="AN17:AP17"/>
    <mergeCell ref="BA21:BC21"/>
    <mergeCell ref="D22:K22"/>
    <mergeCell ref="L22:V22"/>
    <mergeCell ref="W22:X22"/>
    <mergeCell ref="Y22:AC22"/>
    <mergeCell ref="AD22:AJ22"/>
    <mergeCell ref="AL22:AQ22"/>
    <mergeCell ref="AR22:BC22"/>
    <mergeCell ref="AS21:AZ21"/>
    <mergeCell ref="BA15:BC15"/>
    <mergeCell ref="BA16:BC16"/>
    <mergeCell ref="L13:S13"/>
    <mergeCell ref="AL13:BC13"/>
    <mergeCell ref="L14:S21"/>
    <mergeCell ref="T14:AE21"/>
    <mergeCell ref="AF14:AH21"/>
    <mergeCell ref="AI14:AJ21"/>
    <mergeCell ref="BA14:BC14"/>
    <mergeCell ref="AK18:AR18"/>
    <mergeCell ref="AK19:AR19"/>
    <mergeCell ref="AK20:AR20"/>
    <mergeCell ref="AK21:AR21"/>
    <mergeCell ref="AS14:AZ14"/>
    <mergeCell ref="AS15:AZ15"/>
    <mergeCell ref="AS16:AZ16"/>
    <mergeCell ref="AS17:AZ17"/>
    <mergeCell ref="BA19:BC19"/>
    <mergeCell ref="BA20:BC20"/>
    <mergeCell ref="BA17:BC17"/>
    <mergeCell ref="BA18:BC18"/>
    <mergeCell ref="AS18:AZ18"/>
    <mergeCell ref="AS19:AZ19"/>
    <mergeCell ref="AS20:AZ20"/>
    <mergeCell ref="AK14:AM17"/>
    <mergeCell ref="AN14:AP14"/>
    <mergeCell ref="AO7:AQ7"/>
    <mergeCell ref="AR7:AT7"/>
    <mergeCell ref="AU7:AW7"/>
    <mergeCell ref="AR11:AT11"/>
    <mergeCell ref="AU11:AW11"/>
    <mergeCell ref="AX11:AZ11"/>
    <mergeCell ref="BA11:BC11"/>
    <mergeCell ref="D12:K21"/>
    <mergeCell ref="L12:S12"/>
    <mergeCell ref="T12:AC12"/>
    <mergeCell ref="AD12:AE12"/>
    <mergeCell ref="AF12:AI12"/>
    <mergeCell ref="AJ12:AK12"/>
    <mergeCell ref="L10:M11"/>
    <mergeCell ref="N10:S11"/>
    <mergeCell ref="AZ10:BC10"/>
    <mergeCell ref="T11:AA11"/>
    <mergeCell ref="AB11:AK11"/>
    <mergeCell ref="AL11:AN11"/>
    <mergeCell ref="AO11:AQ11"/>
    <mergeCell ref="AQ14:AR14"/>
    <mergeCell ref="AQ15:AR15"/>
    <mergeCell ref="AQ16:AR16"/>
    <mergeCell ref="AQ17:AR17"/>
    <mergeCell ref="B1:BC1"/>
    <mergeCell ref="AT6:AY6"/>
    <mergeCell ref="AP6:AS6"/>
    <mergeCell ref="T6:AO6"/>
    <mergeCell ref="X5:Z5"/>
    <mergeCell ref="AA5:AC5"/>
    <mergeCell ref="AD5:AF5"/>
    <mergeCell ref="AG5:AI5"/>
    <mergeCell ref="AJ5:AL5"/>
    <mergeCell ref="AM5:AO5"/>
    <mergeCell ref="T5:W5"/>
    <mergeCell ref="AP5:BC5"/>
    <mergeCell ref="D6:K11"/>
    <mergeCell ref="L6:M7"/>
    <mergeCell ref="N6:S7"/>
    <mergeCell ref="AZ6:BC6"/>
    <mergeCell ref="L5:S5"/>
    <mergeCell ref="AT8:AY8"/>
    <mergeCell ref="T10:AO10"/>
    <mergeCell ref="AP10:AS10"/>
    <mergeCell ref="AT10:AY10"/>
    <mergeCell ref="AL9:AN9"/>
    <mergeCell ref="AO9:AQ9"/>
    <mergeCell ref="AR9:AT9"/>
    <mergeCell ref="B3:C22"/>
    <mergeCell ref="D3:K5"/>
    <mergeCell ref="L3:S3"/>
    <mergeCell ref="T3:AC3"/>
    <mergeCell ref="AD3:AH3"/>
    <mergeCell ref="AI3:BC4"/>
    <mergeCell ref="L4:S4"/>
    <mergeCell ref="T4:AC4"/>
    <mergeCell ref="AD4:AH4"/>
    <mergeCell ref="T8:AO8"/>
    <mergeCell ref="AP8:AS8"/>
    <mergeCell ref="AU9:AW9"/>
    <mergeCell ref="AX9:AZ9"/>
    <mergeCell ref="BA9:BC9"/>
    <mergeCell ref="AX7:AZ7"/>
    <mergeCell ref="BA7:BC7"/>
    <mergeCell ref="L8:M9"/>
    <mergeCell ref="N8:S9"/>
    <mergeCell ref="AZ8:BC8"/>
    <mergeCell ref="T9:AA9"/>
    <mergeCell ref="AB9:AK9"/>
    <mergeCell ref="T7:AA7"/>
    <mergeCell ref="AB7:AK7"/>
    <mergeCell ref="AL7:AN7"/>
  </mergeCells>
  <phoneticPr fontId="3"/>
  <dataValidations count="1">
    <dataValidation type="list" allowBlank="1" showInputMessage="1" showErrorMessage="1" sqref="AB7:AK7 AB9:AK9 AB11:AK11">
      <formula1>"令和 ・ 平成,令和,平成"</formula1>
    </dataValidation>
  </dataValidations>
  <pageMargins left="0.59055118110236215" right="0.39370078740157483" top="0.39370078740157483" bottom="0.39370078740157483" header="0.31496062992125984" footer="0.31496062992125984"/>
  <pageSetup paperSize="9" fitToHeight="0" orientation="portrait" r:id="rId1"/>
  <headerFooter>
    <oddHeader>&amp;R様式13</oddHeader>
  </headerFooter>
  <drawing r:id="rId2"/>
  <legacyDrawing r:id="rId3"/>
  <mc:AlternateContent xmlns:mc="http://schemas.openxmlformats.org/markup-compatibility/2006">
    <mc:Choice Requires="x14"/>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79998168889431442"/>
    <pageSetUpPr fitToPage="1"/>
  </sheetPr>
  <dimension ref="A1:AX204"/>
  <sheetViews>
    <sheetView view="pageBreakPreview" topLeftCell="A193" zoomScaleNormal="100" zoomScaleSheetLayoutView="100" workbookViewId="0">
      <selection activeCell="B193" sqref="B193:AF193"/>
    </sheetView>
  </sheetViews>
  <sheetFormatPr defaultRowHeight="13.5"/>
  <cols>
    <col min="1" max="67" width="2.625" style="3" customWidth="1"/>
    <col min="68" max="250" width="9" style="3"/>
    <col min="251" max="287" width="2.625" style="3" customWidth="1"/>
    <col min="288" max="288" width="2.5" style="3" customWidth="1"/>
    <col min="289" max="292" width="0" style="3" hidden="1" customWidth="1"/>
    <col min="293" max="323" width="2.625" style="3" customWidth="1"/>
    <col min="324" max="506" width="9" style="3"/>
    <col min="507" max="543" width="2.625" style="3" customWidth="1"/>
    <col min="544" max="544" width="2.5" style="3" customWidth="1"/>
    <col min="545" max="548" width="0" style="3" hidden="1" customWidth="1"/>
    <col min="549" max="579" width="2.625" style="3" customWidth="1"/>
    <col min="580" max="762" width="9" style="3"/>
    <col min="763" max="799" width="2.625" style="3" customWidth="1"/>
    <col min="800" max="800" width="2.5" style="3" customWidth="1"/>
    <col min="801" max="804" width="0" style="3" hidden="1" customWidth="1"/>
    <col min="805" max="835" width="2.625" style="3" customWidth="1"/>
    <col min="836" max="1018" width="9" style="3"/>
    <col min="1019" max="1055" width="2.625" style="3" customWidth="1"/>
    <col min="1056" max="1056" width="2.5" style="3" customWidth="1"/>
    <col min="1057" max="1060" width="0" style="3" hidden="1" customWidth="1"/>
    <col min="1061" max="1091" width="2.625" style="3" customWidth="1"/>
    <col min="1092" max="1274" width="9" style="3"/>
    <col min="1275" max="1311" width="2.625" style="3" customWidth="1"/>
    <col min="1312" max="1312" width="2.5" style="3" customWidth="1"/>
    <col min="1313" max="1316" width="0" style="3" hidden="1" customWidth="1"/>
    <col min="1317" max="1347" width="2.625" style="3" customWidth="1"/>
    <col min="1348" max="1530" width="9" style="3"/>
    <col min="1531" max="1567" width="2.625" style="3" customWidth="1"/>
    <col min="1568" max="1568" width="2.5" style="3" customWidth="1"/>
    <col min="1569" max="1572" width="0" style="3" hidden="1" customWidth="1"/>
    <col min="1573" max="1603" width="2.625" style="3" customWidth="1"/>
    <col min="1604" max="1786" width="9" style="3"/>
    <col min="1787" max="1823" width="2.625" style="3" customWidth="1"/>
    <col min="1824" max="1824" width="2.5" style="3" customWidth="1"/>
    <col min="1825" max="1828" width="0" style="3" hidden="1" customWidth="1"/>
    <col min="1829" max="1859" width="2.625" style="3" customWidth="1"/>
    <col min="1860" max="2042" width="9" style="3"/>
    <col min="2043" max="2079" width="2.625" style="3" customWidth="1"/>
    <col min="2080" max="2080" width="2.5" style="3" customWidth="1"/>
    <col min="2081" max="2084" width="0" style="3" hidden="1" customWidth="1"/>
    <col min="2085" max="2115" width="2.625" style="3" customWidth="1"/>
    <col min="2116" max="2298" width="9" style="3"/>
    <col min="2299" max="2335" width="2.625" style="3" customWidth="1"/>
    <col min="2336" max="2336" width="2.5" style="3" customWidth="1"/>
    <col min="2337" max="2340" width="0" style="3" hidden="1" customWidth="1"/>
    <col min="2341" max="2371" width="2.625" style="3" customWidth="1"/>
    <col min="2372" max="2554" width="9" style="3"/>
    <col min="2555" max="2591" width="2.625" style="3" customWidth="1"/>
    <col min="2592" max="2592" width="2.5" style="3" customWidth="1"/>
    <col min="2593" max="2596" width="0" style="3" hidden="1" customWidth="1"/>
    <col min="2597" max="2627" width="2.625" style="3" customWidth="1"/>
    <col min="2628" max="2810" width="9" style="3"/>
    <col min="2811" max="2847" width="2.625" style="3" customWidth="1"/>
    <col min="2848" max="2848" width="2.5" style="3" customWidth="1"/>
    <col min="2849" max="2852" width="0" style="3" hidden="1" customWidth="1"/>
    <col min="2853" max="2883" width="2.625" style="3" customWidth="1"/>
    <col min="2884" max="3066" width="9" style="3"/>
    <col min="3067" max="3103" width="2.625" style="3" customWidth="1"/>
    <col min="3104" max="3104" width="2.5" style="3" customWidth="1"/>
    <col min="3105" max="3108" width="0" style="3" hidden="1" customWidth="1"/>
    <col min="3109" max="3139" width="2.625" style="3" customWidth="1"/>
    <col min="3140" max="3322" width="9" style="3"/>
    <col min="3323" max="3359" width="2.625" style="3" customWidth="1"/>
    <col min="3360" max="3360" width="2.5" style="3" customWidth="1"/>
    <col min="3361" max="3364" width="0" style="3" hidden="1" customWidth="1"/>
    <col min="3365" max="3395" width="2.625" style="3" customWidth="1"/>
    <col min="3396" max="3578" width="9" style="3"/>
    <col min="3579" max="3615" width="2.625" style="3" customWidth="1"/>
    <col min="3616" max="3616" width="2.5" style="3" customWidth="1"/>
    <col min="3617" max="3620" width="0" style="3" hidden="1" customWidth="1"/>
    <col min="3621" max="3651" width="2.625" style="3" customWidth="1"/>
    <col min="3652" max="3834" width="9" style="3"/>
    <col min="3835" max="3871" width="2.625" style="3" customWidth="1"/>
    <col min="3872" max="3872" width="2.5" style="3" customWidth="1"/>
    <col min="3873" max="3876" width="0" style="3" hidden="1" customWidth="1"/>
    <col min="3877" max="3907" width="2.625" style="3" customWidth="1"/>
    <col min="3908" max="4090" width="9" style="3"/>
    <col min="4091" max="4127" width="2.625" style="3" customWidth="1"/>
    <col min="4128" max="4128" width="2.5" style="3" customWidth="1"/>
    <col min="4129" max="4132" width="0" style="3" hidden="1" customWidth="1"/>
    <col min="4133" max="4163" width="2.625" style="3" customWidth="1"/>
    <col min="4164" max="4346" width="9" style="3"/>
    <col min="4347" max="4383" width="2.625" style="3" customWidth="1"/>
    <col min="4384" max="4384" width="2.5" style="3" customWidth="1"/>
    <col min="4385" max="4388" width="0" style="3" hidden="1" customWidth="1"/>
    <col min="4389" max="4419" width="2.625" style="3" customWidth="1"/>
    <col min="4420" max="4602" width="9" style="3"/>
    <col min="4603" max="4639" width="2.625" style="3" customWidth="1"/>
    <col min="4640" max="4640" width="2.5" style="3" customWidth="1"/>
    <col min="4641" max="4644" width="0" style="3" hidden="1" customWidth="1"/>
    <col min="4645" max="4675" width="2.625" style="3" customWidth="1"/>
    <col min="4676" max="4858" width="9" style="3"/>
    <col min="4859" max="4895" width="2.625" style="3" customWidth="1"/>
    <col min="4896" max="4896" width="2.5" style="3" customWidth="1"/>
    <col min="4897" max="4900" width="0" style="3" hidden="1" customWidth="1"/>
    <col min="4901" max="4931" width="2.625" style="3" customWidth="1"/>
    <col min="4932" max="5114" width="9" style="3"/>
    <col min="5115" max="5151" width="2.625" style="3" customWidth="1"/>
    <col min="5152" max="5152" width="2.5" style="3" customWidth="1"/>
    <col min="5153" max="5156" width="0" style="3" hidden="1" customWidth="1"/>
    <col min="5157" max="5187" width="2.625" style="3" customWidth="1"/>
    <col min="5188" max="5370" width="9" style="3"/>
    <col min="5371" max="5407" width="2.625" style="3" customWidth="1"/>
    <col min="5408" max="5408" width="2.5" style="3" customWidth="1"/>
    <col min="5409" max="5412" width="0" style="3" hidden="1" customWidth="1"/>
    <col min="5413" max="5443" width="2.625" style="3" customWidth="1"/>
    <col min="5444" max="5626" width="9" style="3"/>
    <col min="5627" max="5663" width="2.625" style="3" customWidth="1"/>
    <col min="5664" max="5664" width="2.5" style="3" customWidth="1"/>
    <col min="5665" max="5668" width="0" style="3" hidden="1" customWidth="1"/>
    <col min="5669" max="5699" width="2.625" style="3" customWidth="1"/>
    <col min="5700" max="5882" width="9" style="3"/>
    <col min="5883" max="5919" width="2.625" style="3" customWidth="1"/>
    <col min="5920" max="5920" width="2.5" style="3" customWidth="1"/>
    <col min="5921" max="5924" width="0" style="3" hidden="1" customWidth="1"/>
    <col min="5925" max="5955" width="2.625" style="3" customWidth="1"/>
    <col min="5956" max="6138" width="9" style="3"/>
    <col min="6139" max="6175" width="2.625" style="3" customWidth="1"/>
    <col min="6176" max="6176" width="2.5" style="3" customWidth="1"/>
    <col min="6177" max="6180" width="0" style="3" hidden="1" customWidth="1"/>
    <col min="6181" max="6211" width="2.625" style="3" customWidth="1"/>
    <col min="6212" max="6394" width="9" style="3"/>
    <col min="6395" max="6431" width="2.625" style="3" customWidth="1"/>
    <col min="6432" max="6432" width="2.5" style="3" customWidth="1"/>
    <col min="6433" max="6436" width="0" style="3" hidden="1" customWidth="1"/>
    <col min="6437" max="6467" width="2.625" style="3" customWidth="1"/>
    <col min="6468" max="6650" width="9" style="3"/>
    <col min="6651" max="6687" width="2.625" style="3" customWidth="1"/>
    <col min="6688" max="6688" width="2.5" style="3" customWidth="1"/>
    <col min="6689" max="6692" width="0" style="3" hidden="1" customWidth="1"/>
    <col min="6693" max="6723" width="2.625" style="3" customWidth="1"/>
    <col min="6724" max="6906" width="9" style="3"/>
    <col min="6907" max="6943" width="2.625" style="3" customWidth="1"/>
    <col min="6944" max="6944" width="2.5" style="3" customWidth="1"/>
    <col min="6945" max="6948" width="0" style="3" hidden="1" customWidth="1"/>
    <col min="6949" max="6979" width="2.625" style="3" customWidth="1"/>
    <col min="6980" max="7162" width="9" style="3"/>
    <col min="7163" max="7199" width="2.625" style="3" customWidth="1"/>
    <col min="7200" max="7200" width="2.5" style="3" customWidth="1"/>
    <col min="7201" max="7204" width="0" style="3" hidden="1" customWidth="1"/>
    <col min="7205" max="7235" width="2.625" style="3" customWidth="1"/>
    <col min="7236" max="7418" width="9" style="3"/>
    <col min="7419" max="7455" width="2.625" style="3" customWidth="1"/>
    <col min="7456" max="7456" width="2.5" style="3" customWidth="1"/>
    <col min="7457" max="7460" width="0" style="3" hidden="1" customWidth="1"/>
    <col min="7461" max="7491" width="2.625" style="3" customWidth="1"/>
    <col min="7492" max="7674" width="9" style="3"/>
    <col min="7675" max="7711" width="2.625" style="3" customWidth="1"/>
    <col min="7712" max="7712" width="2.5" style="3" customWidth="1"/>
    <col min="7713" max="7716" width="0" style="3" hidden="1" customWidth="1"/>
    <col min="7717" max="7747" width="2.625" style="3" customWidth="1"/>
    <col min="7748" max="7930" width="9" style="3"/>
    <col min="7931" max="7967" width="2.625" style="3" customWidth="1"/>
    <col min="7968" max="7968" width="2.5" style="3" customWidth="1"/>
    <col min="7969" max="7972" width="0" style="3" hidden="1" customWidth="1"/>
    <col min="7973" max="8003" width="2.625" style="3" customWidth="1"/>
    <col min="8004" max="8186" width="9" style="3"/>
    <col min="8187" max="8223" width="2.625" style="3" customWidth="1"/>
    <col min="8224" max="8224" width="2.5" style="3" customWidth="1"/>
    <col min="8225" max="8228" width="0" style="3" hidden="1" customWidth="1"/>
    <col min="8229" max="8259" width="2.625" style="3" customWidth="1"/>
    <col min="8260" max="8442" width="9" style="3"/>
    <col min="8443" max="8479" width="2.625" style="3" customWidth="1"/>
    <col min="8480" max="8480" width="2.5" style="3" customWidth="1"/>
    <col min="8481" max="8484" width="0" style="3" hidden="1" customWidth="1"/>
    <col min="8485" max="8515" width="2.625" style="3" customWidth="1"/>
    <col min="8516" max="8698" width="9" style="3"/>
    <col min="8699" max="8735" width="2.625" style="3" customWidth="1"/>
    <col min="8736" max="8736" width="2.5" style="3" customWidth="1"/>
    <col min="8737" max="8740" width="0" style="3" hidden="1" customWidth="1"/>
    <col min="8741" max="8771" width="2.625" style="3" customWidth="1"/>
    <col min="8772" max="8954" width="9" style="3"/>
    <col min="8955" max="8991" width="2.625" style="3" customWidth="1"/>
    <col min="8992" max="8992" width="2.5" style="3" customWidth="1"/>
    <col min="8993" max="8996" width="0" style="3" hidden="1" customWidth="1"/>
    <col min="8997" max="9027" width="2.625" style="3" customWidth="1"/>
    <col min="9028" max="9210" width="9" style="3"/>
    <col min="9211" max="9247" width="2.625" style="3" customWidth="1"/>
    <col min="9248" max="9248" width="2.5" style="3" customWidth="1"/>
    <col min="9249" max="9252" width="0" style="3" hidden="1" customWidth="1"/>
    <col min="9253" max="9283" width="2.625" style="3" customWidth="1"/>
    <col min="9284" max="9466" width="9" style="3"/>
    <col min="9467" max="9503" width="2.625" style="3" customWidth="1"/>
    <col min="9504" max="9504" width="2.5" style="3" customWidth="1"/>
    <col min="9505" max="9508" width="0" style="3" hidden="1" customWidth="1"/>
    <col min="9509" max="9539" width="2.625" style="3" customWidth="1"/>
    <col min="9540" max="9722" width="9" style="3"/>
    <col min="9723" max="9759" width="2.625" style="3" customWidth="1"/>
    <col min="9760" max="9760" width="2.5" style="3" customWidth="1"/>
    <col min="9761" max="9764" width="0" style="3" hidden="1" customWidth="1"/>
    <col min="9765" max="9795" width="2.625" style="3" customWidth="1"/>
    <col min="9796" max="9978" width="9" style="3"/>
    <col min="9979" max="10015" width="2.625" style="3" customWidth="1"/>
    <col min="10016" max="10016" width="2.5" style="3" customWidth="1"/>
    <col min="10017" max="10020" width="0" style="3" hidden="1" customWidth="1"/>
    <col min="10021" max="10051" width="2.625" style="3" customWidth="1"/>
    <col min="10052" max="10234" width="9" style="3"/>
    <col min="10235" max="10271" width="2.625" style="3" customWidth="1"/>
    <col min="10272" max="10272" width="2.5" style="3" customWidth="1"/>
    <col min="10273" max="10276" width="0" style="3" hidden="1" customWidth="1"/>
    <col min="10277" max="10307" width="2.625" style="3" customWidth="1"/>
    <col min="10308" max="10490" width="9" style="3"/>
    <col min="10491" max="10527" width="2.625" style="3" customWidth="1"/>
    <col min="10528" max="10528" width="2.5" style="3" customWidth="1"/>
    <col min="10529" max="10532" width="0" style="3" hidden="1" customWidth="1"/>
    <col min="10533" max="10563" width="2.625" style="3" customWidth="1"/>
    <col min="10564" max="10746" width="9" style="3"/>
    <col min="10747" max="10783" width="2.625" style="3" customWidth="1"/>
    <col min="10784" max="10784" width="2.5" style="3" customWidth="1"/>
    <col min="10785" max="10788" width="0" style="3" hidden="1" customWidth="1"/>
    <col min="10789" max="10819" width="2.625" style="3" customWidth="1"/>
    <col min="10820" max="11002" width="9" style="3"/>
    <col min="11003" max="11039" width="2.625" style="3" customWidth="1"/>
    <col min="11040" max="11040" width="2.5" style="3" customWidth="1"/>
    <col min="11041" max="11044" width="0" style="3" hidden="1" customWidth="1"/>
    <col min="11045" max="11075" width="2.625" style="3" customWidth="1"/>
    <col min="11076" max="11258" width="9" style="3"/>
    <col min="11259" max="11295" width="2.625" style="3" customWidth="1"/>
    <col min="11296" max="11296" width="2.5" style="3" customWidth="1"/>
    <col min="11297" max="11300" width="0" style="3" hidden="1" customWidth="1"/>
    <col min="11301" max="11331" width="2.625" style="3" customWidth="1"/>
    <col min="11332" max="11514" width="9" style="3"/>
    <col min="11515" max="11551" width="2.625" style="3" customWidth="1"/>
    <col min="11552" max="11552" width="2.5" style="3" customWidth="1"/>
    <col min="11553" max="11556" width="0" style="3" hidden="1" customWidth="1"/>
    <col min="11557" max="11587" width="2.625" style="3" customWidth="1"/>
    <col min="11588" max="11770" width="9" style="3"/>
    <col min="11771" max="11807" width="2.625" style="3" customWidth="1"/>
    <col min="11808" max="11808" width="2.5" style="3" customWidth="1"/>
    <col min="11809" max="11812" width="0" style="3" hidden="1" customWidth="1"/>
    <col min="11813" max="11843" width="2.625" style="3" customWidth="1"/>
    <col min="11844" max="12026" width="9" style="3"/>
    <col min="12027" max="12063" width="2.625" style="3" customWidth="1"/>
    <col min="12064" max="12064" width="2.5" style="3" customWidth="1"/>
    <col min="12065" max="12068" width="0" style="3" hidden="1" customWidth="1"/>
    <col min="12069" max="12099" width="2.625" style="3" customWidth="1"/>
    <col min="12100" max="12282" width="9" style="3"/>
    <col min="12283" max="12319" width="2.625" style="3" customWidth="1"/>
    <col min="12320" max="12320" width="2.5" style="3" customWidth="1"/>
    <col min="12321" max="12324" width="0" style="3" hidden="1" customWidth="1"/>
    <col min="12325" max="12355" width="2.625" style="3" customWidth="1"/>
    <col min="12356" max="12538" width="9" style="3"/>
    <col min="12539" max="12575" width="2.625" style="3" customWidth="1"/>
    <col min="12576" max="12576" width="2.5" style="3" customWidth="1"/>
    <col min="12577" max="12580" width="0" style="3" hidden="1" customWidth="1"/>
    <col min="12581" max="12611" width="2.625" style="3" customWidth="1"/>
    <col min="12612" max="12794" width="9" style="3"/>
    <col min="12795" max="12831" width="2.625" style="3" customWidth="1"/>
    <col min="12832" max="12832" width="2.5" style="3" customWidth="1"/>
    <col min="12833" max="12836" width="0" style="3" hidden="1" customWidth="1"/>
    <col min="12837" max="12867" width="2.625" style="3" customWidth="1"/>
    <col min="12868" max="13050" width="9" style="3"/>
    <col min="13051" max="13087" width="2.625" style="3" customWidth="1"/>
    <col min="13088" max="13088" width="2.5" style="3" customWidth="1"/>
    <col min="13089" max="13092" width="0" style="3" hidden="1" customWidth="1"/>
    <col min="13093" max="13123" width="2.625" style="3" customWidth="1"/>
    <col min="13124" max="13306" width="9" style="3"/>
    <col min="13307" max="13343" width="2.625" style="3" customWidth="1"/>
    <col min="13344" max="13344" width="2.5" style="3" customWidth="1"/>
    <col min="13345" max="13348" width="0" style="3" hidden="1" customWidth="1"/>
    <col min="13349" max="13379" width="2.625" style="3" customWidth="1"/>
    <col min="13380" max="13562" width="9" style="3"/>
    <col min="13563" max="13599" width="2.625" style="3" customWidth="1"/>
    <col min="13600" max="13600" width="2.5" style="3" customWidth="1"/>
    <col min="13601" max="13604" width="0" style="3" hidden="1" customWidth="1"/>
    <col min="13605" max="13635" width="2.625" style="3" customWidth="1"/>
    <col min="13636" max="13818" width="9" style="3"/>
    <col min="13819" max="13855" width="2.625" style="3" customWidth="1"/>
    <col min="13856" max="13856" width="2.5" style="3" customWidth="1"/>
    <col min="13857" max="13860" width="0" style="3" hidden="1" customWidth="1"/>
    <col min="13861" max="13891" width="2.625" style="3" customWidth="1"/>
    <col min="13892" max="14074" width="9" style="3"/>
    <col min="14075" max="14111" width="2.625" style="3" customWidth="1"/>
    <col min="14112" max="14112" width="2.5" style="3" customWidth="1"/>
    <col min="14113" max="14116" width="0" style="3" hidden="1" customWidth="1"/>
    <col min="14117" max="14147" width="2.625" style="3" customWidth="1"/>
    <col min="14148" max="14330" width="9" style="3"/>
    <col min="14331" max="14367" width="2.625" style="3" customWidth="1"/>
    <col min="14368" max="14368" width="2.5" style="3" customWidth="1"/>
    <col min="14369" max="14372" width="0" style="3" hidden="1" customWidth="1"/>
    <col min="14373" max="14403" width="2.625" style="3" customWidth="1"/>
    <col min="14404" max="14586" width="9" style="3"/>
    <col min="14587" max="14623" width="2.625" style="3" customWidth="1"/>
    <col min="14624" max="14624" width="2.5" style="3" customWidth="1"/>
    <col min="14625" max="14628" width="0" style="3" hidden="1" customWidth="1"/>
    <col min="14629" max="14659" width="2.625" style="3" customWidth="1"/>
    <col min="14660" max="14842" width="9" style="3"/>
    <col min="14843" max="14879" width="2.625" style="3" customWidth="1"/>
    <col min="14880" max="14880" width="2.5" style="3" customWidth="1"/>
    <col min="14881" max="14884" width="0" style="3" hidden="1" customWidth="1"/>
    <col min="14885" max="14915" width="2.625" style="3" customWidth="1"/>
    <col min="14916" max="15098" width="9" style="3"/>
    <col min="15099" max="15135" width="2.625" style="3" customWidth="1"/>
    <col min="15136" max="15136" width="2.5" style="3" customWidth="1"/>
    <col min="15137" max="15140" width="0" style="3" hidden="1" customWidth="1"/>
    <col min="15141" max="15171" width="2.625" style="3" customWidth="1"/>
    <col min="15172" max="15354" width="9" style="3"/>
    <col min="15355" max="15391" width="2.625" style="3" customWidth="1"/>
    <col min="15392" max="15392" width="2.5" style="3" customWidth="1"/>
    <col min="15393" max="15396" width="0" style="3" hidden="1" customWidth="1"/>
    <col min="15397" max="15427" width="2.625" style="3" customWidth="1"/>
    <col min="15428" max="15610" width="9" style="3"/>
    <col min="15611" max="15647" width="2.625" style="3" customWidth="1"/>
    <col min="15648" max="15648" width="2.5" style="3" customWidth="1"/>
    <col min="15649" max="15652" width="0" style="3" hidden="1" customWidth="1"/>
    <col min="15653" max="15683" width="2.625" style="3" customWidth="1"/>
    <col min="15684" max="15866" width="9" style="3"/>
    <col min="15867" max="15903" width="2.625" style="3" customWidth="1"/>
    <col min="15904" max="15904" width="2.5" style="3" customWidth="1"/>
    <col min="15905" max="15908" width="0" style="3" hidden="1" customWidth="1"/>
    <col min="15909" max="15939" width="2.625" style="3" customWidth="1"/>
    <col min="15940" max="16122" width="9" style="3"/>
    <col min="16123" max="16159" width="2.625" style="3" customWidth="1"/>
    <col min="16160" max="16160" width="2.5" style="3" customWidth="1"/>
    <col min="16161" max="16164" width="0" style="3" hidden="1" customWidth="1"/>
    <col min="16165" max="16195" width="2.625" style="3" customWidth="1"/>
    <col min="16196" max="16384" width="9" style="3"/>
  </cols>
  <sheetData>
    <row r="1" spans="1:50" s="33" customFormat="1" ht="20.25" customHeight="1">
      <c r="A1" s="680" t="s">
        <v>0</v>
      </c>
      <c r="B1" s="680"/>
      <c r="C1" s="680"/>
      <c r="D1" s="680"/>
      <c r="E1" s="680"/>
      <c r="F1" s="680"/>
      <c r="G1" s="680"/>
      <c r="H1" s="680"/>
      <c r="I1" s="680"/>
      <c r="J1" s="680"/>
      <c r="K1" s="680"/>
      <c r="L1" s="680"/>
      <c r="M1" s="680"/>
      <c r="N1" s="680"/>
      <c r="O1" s="680"/>
      <c r="P1" s="680"/>
      <c r="Q1" s="680"/>
      <c r="R1" s="680"/>
      <c r="S1" s="680"/>
      <c r="T1" s="680"/>
      <c r="U1" s="680"/>
      <c r="V1" s="680"/>
      <c r="W1" s="680"/>
      <c r="X1" s="680"/>
      <c r="Y1" s="680"/>
      <c r="Z1" s="680"/>
      <c r="AA1" s="680"/>
      <c r="AB1" s="680"/>
      <c r="AC1" s="680"/>
      <c r="AD1" s="680"/>
      <c r="AE1" s="680"/>
      <c r="AF1" s="680"/>
      <c r="AG1" s="35"/>
      <c r="AH1" s="35"/>
      <c r="AI1" s="35"/>
      <c r="AJ1" s="35"/>
      <c r="AK1" s="35"/>
      <c r="AL1" s="35"/>
      <c r="AM1" s="35"/>
      <c r="AN1" s="35"/>
      <c r="AO1" s="35"/>
      <c r="AP1" s="35"/>
      <c r="AQ1" s="35"/>
      <c r="AR1" s="35"/>
      <c r="AS1" s="35"/>
      <c r="AT1" s="35"/>
      <c r="AU1" s="35"/>
      <c r="AV1" s="35"/>
      <c r="AW1" s="35"/>
      <c r="AX1" s="35"/>
    </row>
    <row r="2" spans="1:50" s="33" customFormat="1" ht="4.5" customHeight="1">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5"/>
      <c r="AH2" s="35"/>
      <c r="AI2" s="35"/>
      <c r="AJ2" s="35"/>
      <c r="AK2" s="35"/>
      <c r="AL2" s="35"/>
      <c r="AM2" s="35"/>
      <c r="AN2" s="35"/>
      <c r="AO2" s="35"/>
      <c r="AP2" s="35"/>
      <c r="AQ2" s="35"/>
      <c r="AR2" s="35"/>
      <c r="AS2" s="35"/>
      <c r="AT2" s="35"/>
      <c r="AU2" s="35"/>
      <c r="AV2" s="35"/>
      <c r="AW2" s="35"/>
      <c r="AX2" s="35"/>
    </row>
    <row r="3" spans="1:50" s="33" customFormat="1" ht="17.25" customHeight="1">
      <c r="A3" s="36" t="s">
        <v>1</v>
      </c>
      <c r="B3" s="38" t="s">
        <v>2</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7"/>
      <c r="AH3" s="37"/>
      <c r="AI3" s="37"/>
      <c r="AJ3" s="37"/>
      <c r="AK3" s="37"/>
      <c r="AL3" s="37"/>
      <c r="AM3" s="37"/>
      <c r="AN3" s="37"/>
      <c r="AO3" s="37"/>
      <c r="AP3" s="37"/>
      <c r="AQ3" s="37"/>
      <c r="AR3" s="37"/>
      <c r="AS3" s="37"/>
      <c r="AT3" s="37"/>
      <c r="AU3" s="37"/>
      <c r="AV3" s="37"/>
      <c r="AW3" s="37"/>
    </row>
    <row r="4" spans="1:50" s="33" customFormat="1" ht="27.75" customHeight="1">
      <c r="A4" s="310" t="s">
        <v>593</v>
      </c>
      <c r="B4" s="1761" t="s">
        <v>595</v>
      </c>
      <c r="C4" s="1761"/>
      <c r="D4" s="1761"/>
      <c r="E4" s="1761"/>
      <c r="F4" s="1761"/>
      <c r="G4" s="1761"/>
      <c r="H4" s="1761"/>
      <c r="I4" s="1761"/>
      <c r="J4" s="1761"/>
      <c r="K4" s="1761"/>
      <c r="L4" s="1761"/>
      <c r="M4" s="1761"/>
      <c r="N4" s="1761"/>
      <c r="O4" s="1761"/>
      <c r="P4" s="1761"/>
      <c r="Q4" s="1761"/>
      <c r="R4" s="1761"/>
      <c r="S4" s="1761"/>
      <c r="T4" s="1761"/>
      <c r="U4" s="1761"/>
      <c r="V4" s="1761"/>
      <c r="W4" s="1761"/>
      <c r="X4" s="1761"/>
      <c r="Y4" s="1761"/>
      <c r="Z4" s="1761"/>
      <c r="AA4" s="1761"/>
      <c r="AB4" s="1761"/>
      <c r="AC4" s="1761"/>
      <c r="AD4" s="1761"/>
      <c r="AE4" s="1761"/>
      <c r="AF4" s="1761"/>
      <c r="AG4" s="37"/>
      <c r="AH4" s="37"/>
      <c r="AI4" s="37"/>
      <c r="AJ4" s="37"/>
      <c r="AK4" s="37"/>
      <c r="AL4" s="37"/>
      <c r="AM4" s="37"/>
      <c r="AN4" s="37"/>
      <c r="AO4" s="37"/>
      <c r="AP4" s="37"/>
      <c r="AQ4" s="37"/>
      <c r="AR4" s="37"/>
      <c r="AS4" s="37"/>
      <c r="AT4" s="37"/>
      <c r="AU4" s="37"/>
      <c r="AV4" s="37"/>
      <c r="AW4" s="37"/>
    </row>
    <row r="5" spans="1:50" s="1" customFormat="1" ht="17.25" customHeight="1">
      <c r="A5" s="14" t="s">
        <v>1</v>
      </c>
      <c r="B5" s="2" t="s">
        <v>3</v>
      </c>
    </row>
    <row r="6" spans="1:50" s="1" customFormat="1" ht="36" customHeight="1">
      <c r="A6" s="14"/>
      <c r="B6" s="1763" t="s">
        <v>570</v>
      </c>
      <c r="C6" s="1763"/>
      <c r="D6" s="1763"/>
      <c r="E6" s="1763"/>
      <c r="F6" s="1763"/>
      <c r="G6" s="1763"/>
      <c r="H6" s="1763"/>
      <c r="I6" s="1763"/>
      <c r="J6" s="1763"/>
      <c r="K6" s="1763"/>
      <c r="L6" s="1763"/>
      <c r="M6" s="1763"/>
      <c r="N6" s="1763"/>
      <c r="O6" s="1763"/>
      <c r="P6" s="1763"/>
      <c r="Q6" s="1763"/>
      <c r="R6" s="1763"/>
      <c r="S6" s="1763"/>
      <c r="T6" s="1763"/>
      <c r="U6" s="1763"/>
      <c r="V6" s="1763"/>
      <c r="W6" s="1763"/>
      <c r="X6" s="1763"/>
      <c r="Y6" s="1763"/>
      <c r="Z6" s="1763"/>
      <c r="AA6" s="1763"/>
      <c r="AB6" s="1763"/>
      <c r="AC6" s="1763"/>
      <c r="AD6" s="1763"/>
      <c r="AE6" s="1763"/>
      <c r="AF6" s="1763"/>
    </row>
    <row r="7" spans="1:50" s="1" customFormat="1" ht="15" customHeight="1"/>
    <row r="8" spans="1:50" s="1" customFormat="1" ht="17.25" customHeight="1">
      <c r="A8" s="1">
        <v>1</v>
      </c>
      <c r="B8" s="1" t="s">
        <v>4</v>
      </c>
    </row>
    <row r="9" spans="1:50" s="1" customFormat="1" ht="6" customHeight="1" thickBot="1"/>
    <row r="10" spans="1:50" ht="15" customHeight="1">
      <c r="B10" s="1797" t="s">
        <v>5</v>
      </c>
      <c r="C10" s="1748"/>
      <c r="D10" s="1748"/>
      <c r="E10" s="1748"/>
      <c r="F10" s="1748"/>
      <c r="G10" s="1748"/>
      <c r="H10" s="1748"/>
      <c r="I10" s="1748"/>
      <c r="J10" s="1748"/>
      <c r="K10" s="1748"/>
      <c r="L10" s="1748"/>
      <c r="M10" s="1748"/>
      <c r="N10" s="1748"/>
      <c r="O10" s="1748"/>
      <c r="P10" s="1748"/>
      <c r="Q10" s="1748"/>
      <c r="R10" s="1748"/>
      <c r="S10" s="1748"/>
      <c r="T10" s="1748"/>
      <c r="U10" s="1748"/>
      <c r="V10" s="1748"/>
      <c r="W10" s="1748"/>
      <c r="X10" s="1748"/>
      <c r="Y10" s="1748"/>
      <c r="Z10" s="1748"/>
      <c r="AA10" s="1748"/>
      <c r="AB10" s="1748"/>
      <c r="AC10" s="1748"/>
      <c r="AD10" s="1748"/>
      <c r="AE10" s="1748"/>
      <c r="AF10" s="1749"/>
    </row>
    <row r="11" spans="1:50" ht="15" customHeight="1">
      <c r="B11" s="1734"/>
      <c r="C11" s="1728"/>
      <c r="D11" s="1728"/>
      <c r="E11" s="1728"/>
      <c r="F11" s="1728"/>
      <c r="G11" s="1728"/>
      <c r="H11" s="1728"/>
      <c r="I11" s="1728"/>
      <c r="J11" s="1728"/>
      <c r="K11" s="1728"/>
      <c r="L11" s="1728"/>
      <c r="M11" s="1728"/>
      <c r="N11" s="1728"/>
      <c r="O11" s="1728"/>
      <c r="P11" s="1728"/>
      <c r="Q11" s="1728"/>
      <c r="R11" s="1728"/>
      <c r="S11" s="1728"/>
      <c r="T11" s="1728"/>
      <c r="U11" s="1728"/>
      <c r="V11" s="1728"/>
      <c r="W11" s="1728"/>
      <c r="X11" s="1728"/>
      <c r="Y11" s="1728"/>
      <c r="Z11" s="1728"/>
      <c r="AA11" s="1728"/>
      <c r="AB11" s="1728"/>
      <c r="AC11" s="1728"/>
      <c r="AD11" s="1728"/>
      <c r="AE11" s="1728"/>
      <c r="AF11" s="1729"/>
    </row>
    <row r="12" spans="1:50" ht="15" customHeight="1">
      <c r="B12" s="1734"/>
      <c r="C12" s="1728"/>
      <c r="D12" s="1728"/>
      <c r="E12" s="1728"/>
      <c r="F12" s="1728"/>
      <c r="G12" s="1728"/>
      <c r="H12" s="1728"/>
      <c r="I12" s="1728"/>
      <c r="J12" s="1728"/>
      <c r="K12" s="1728"/>
      <c r="L12" s="1728"/>
      <c r="M12" s="1728"/>
      <c r="N12" s="1728"/>
      <c r="O12" s="1728"/>
      <c r="P12" s="1728"/>
      <c r="Q12" s="1728"/>
      <c r="R12" s="1728"/>
      <c r="S12" s="1728"/>
      <c r="T12" s="1728"/>
      <c r="U12" s="1728"/>
      <c r="V12" s="1728"/>
      <c r="W12" s="1728"/>
      <c r="X12" s="1728"/>
      <c r="Y12" s="1728"/>
      <c r="Z12" s="1728"/>
      <c r="AA12" s="1728"/>
      <c r="AB12" s="1728"/>
      <c r="AC12" s="1728"/>
      <c r="AD12" s="1728"/>
      <c r="AE12" s="1728"/>
      <c r="AF12" s="1729"/>
    </row>
    <row r="13" spans="1:50" ht="15" customHeight="1">
      <c r="B13" s="1734"/>
      <c r="C13" s="1728"/>
      <c r="D13" s="1728"/>
      <c r="E13" s="1728"/>
      <c r="F13" s="1728"/>
      <c r="G13" s="1728"/>
      <c r="H13" s="1728"/>
      <c r="I13" s="1728"/>
      <c r="J13" s="1728"/>
      <c r="K13" s="1728"/>
      <c r="L13" s="1728"/>
      <c r="M13" s="1728"/>
      <c r="N13" s="1728"/>
      <c r="O13" s="1728"/>
      <c r="P13" s="1728"/>
      <c r="Q13" s="1728"/>
      <c r="R13" s="1728"/>
      <c r="S13" s="1728"/>
      <c r="T13" s="1728"/>
      <c r="U13" s="1728"/>
      <c r="V13" s="1728"/>
      <c r="W13" s="1728"/>
      <c r="X13" s="1728"/>
      <c r="Y13" s="1728"/>
      <c r="Z13" s="1728"/>
      <c r="AA13" s="1728"/>
      <c r="AB13" s="1728"/>
      <c r="AC13" s="1728"/>
      <c r="AD13" s="1728"/>
      <c r="AE13" s="1728"/>
      <c r="AF13" s="1729"/>
    </row>
    <row r="14" spans="1:50" ht="15" customHeight="1">
      <c r="B14" s="1734"/>
      <c r="C14" s="1728"/>
      <c r="D14" s="1728"/>
      <c r="E14" s="1728"/>
      <c r="F14" s="1728"/>
      <c r="G14" s="1728"/>
      <c r="H14" s="1728"/>
      <c r="I14" s="1728"/>
      <c r="J14" s="1728"/>
      <c r="K14" s="1728"/>
      <c r="L14" s="1728"/>
      <c r="M14" s="1728"/>
      <c r="N14" s="1728"/>
      <c r="O14" s="1728"/>
      <c r="P14" s="1728"/>
      <c r="Q14" s="1728"/>
      <c r="R14" s="1728"/>
      <c r="S14" s="1728"/>
      <c r="T14" s="1728"/>
      <c r="U14" s="1728"/>
      <c r="V14" s="1728"/>
      <c r="W14" s="1728"/>
      <c r="X14" s="1728"/>
      <c r="Y14" s="1728"/>
      <c r="Z14" s="1728"/>
      <c r="AA14" s="1728"/>
      <c r="AB14" s="1728"/>
      <c r="AC14" s="1728"/>
      <c r="AD14" s="1728"/>
      <c r="AE14" s="1728"/>
      <c r="AF14" s="1729"/>
    </row>
    <row r="15" spans="1:50" ht="15" customHeight="1">
      <c r="B15" s="1734"/>
      <c r="C15" s="1728"/>
      <c r="D15" s="1728"/>
      <c r="E15" s="1728"/>
      <c r="F15" s="1728"/>
      <c r="G15" s="1728"/>
      <c r="H15" s="1728"/>
      <c r="I15" s="1728"/>
      <c r="J15" s="1728"/>
      <c r="K15" s="1728"/>
      <c r="L15" s="1728"/>
      <c r="M15" s="1728"/>
      <c r="N15" s="1728"/>
      <c r="O15" s="1728"/>
      <c r="P15" s="1728"/>
      <c r="Q15" s="1728"/>
      <c r="R15" s="1728"/>
      <c r="S15" s="1728"/>
      <c r="T15" s="1728"/>
      <c r="U15" s="1728"/>
      <c r="V15" s="1728"/>
      <c r="W15" s="1728"/>
      <c r="X15" s="1728"/>
      <c r="Y15" s="1728"/>
      <c r="Z15" s="1728"/>
      <c r="AA15" s="1728"/>
      <c r="AB15" s="1728"/>
      <c r="AC15" s="1728"/>
      <c r="AD15" s="1728"/>
      <c r="AE15" s="1728"/>
      <c r="AF15" s="1729"/>
    </row>
    <row r="16" spans="1:50" ht="15" customHeight="1">
      <c r="B16" s="1734"/>
      <c r="C16" s="1728"/>
      <c r="D16" s="1728"/>
      <c r="E16" s="1728"/>
      <c r="F16" s="1728"/>
      <c r="G16" s="1728"/>
      <c r="H16" s="1728"/>
      <c r="I16" s="1728"/>
      <c r="J16" s="1728"/>
      <c r="K16" s="1728"/>
      <c r="L16" s="1728"/>
      <c r="M16" s="1728"/>
      <c r="N16" s="1728"/>
      <c r="O16" s="1728"/>
      <c r="P16" s="1728"/>
      <c r="Q16" s="1728"/>
      <c r="R16" s="1728"/>
      <c r="S16" s="1728"/>
      <c r="T16" s="1728"/>
      <c r="U16" s="1728"/>
      <c r="V16" s="1728"/>
      <c r="W16" s="1728"/>
      <c r="X16" s="1728"/>
      <c r="Y16" s="1728"/>
      <c r="Z16" s="1728"/>
      <c r="AA16" s="1728"/>
      <c r="AB16" s="1728"/>
      <c r="AC16" s="1728"/>
      <c r="AD16" s="1728"/>
      <c r="AE16" s="1728"/>
      <c r="AF16" s="1729"/>
    </row>
    <row r="17" spans="1:37" ht="15" customHeight="1">
      <c r="B17" s="1734"/>
      <c r="C17" s="1728"/>
      <c r="D17" s="1728"/>
      <c r="E17" s="1728"/>
      <c r="F17" s="1728"/>
      <c r="G17" s="1728"/>
      <c r="H17" s="1728"/>
      <c r="I17" s="1728"/>
      <c r="J17" s="1728"/>
      <c r="K17" s="1728"/>
      <c r="L17" s="1728"/>
      <c r="M17" s="1728"/>
      <c r="N17" s="1728"/>
      <c r="O17" s="1728"/>
      <c r="P17" s="1728"/>
      <c r="Q17" s="1728"/>
      <c r="R17" s="1728"/>
      <c r="S17" s="1728"/>
      <c r="T17" s="1728"/>
      <c r="U17" s="1728"/>
      <c r="V17" s="1728"/>
      <c r="W17" s="1728"/>
      <c r="X17" s="1728"/>
      <c r="Y17" s="1728"/>
      <c r="Z17" s="1728"/>
      <c r="AA17" s="1728"/>
      <c r="AB17" s="1728"/>
      <c r="AC17" s="1728"/>
      <c r="AD17" s="1728"/>
      <c r="AE17" s="1728"/>
      <c r="AF17" s="1729"/>
    </row>
    <row r="18" spans="1:37" ht="15" customHeight="1">
      <c r="B18" s="1734"/>
      <c r="C18" s="1728"/>
      <c r="D18" s="1728"/>
      <c r="E18" s="1728"/>
      <c r="F18" s="1728"/>
      <c r="G18" s="1728"/>
      <c r="H18" s="1728"/>
      <c r="I18" s="1728"/>
      <c r="J18" s="1728"/>
      <c r="K18" s="1728"/>
      <c r="L18" s="1728"/>
      <c r="M18" s="1728"/>
      <c r="N18" s="1728"/>
      <c r="O18" s="1728"/>
      <c r="P18" s="1728"/>
      <c r="Q18" s="1728"/>
      <c r="R18" s="1728"/>
      <c r="S18" s="1728"/>
      <c r="T18" s="1728"/>
      <c r="U18" s="1728"/>
      <c r="V18" s="1728"/>
      <c r="W18" s="1728"/>
      <c r="X18" s="1728"/>
      <c r="Y18" s="1728"/>
      <c r="Z18" s="1728"/>
      <c r="AA18" s="1728"/>
      <c r="AB18" s="1728"/>
      <c r="AC18" s="1728"/>
      <c r="AD18" s="1728"/>
      <c r="AE18" s="1728"/>
      <c r="AF18" s="1729"/>
    </row>
    <row r="19" spans="1:37" ht="15" customHeight="1" thickBot="1">
      <c r="B19" s="1735"/>
      <c r="C19" s="1736"/>
      <c r="D19" s="1736"/>
      <c r="E19" s="1736"/>
      <c r="F19" s="1736"/>
      <c r="G19" s="1736"/>
      <c r="H19" s="1736"/>
      <c r="I19" s="1736"/>
      <c r="J19" s="1736"/>
      <c r="K19" s="1736"/>
      <c r="L19" s="1736"/>
      <c r="M19" s="1736"/>
      <c r="N19" s="1736"/>
      <c r="O19" s="1736"/>
      <c r="P19" s="1736"/>
      <c r="Q19" s="1736"/>
      <c r="R19" s="1736"/>
      <c r="S19" s="1736"/>
      <c r="T19" s="1736"/>
      <c r="U19" s="1736"/>
      <c r="V19" s="1736"/>
      <c r="W19" s="1736"/>
      <c r="X19" s="1736"/>
      <c r="Y19" s="1736"/>
      <c r="Z19" s="1736"/>
      <c r="AA19" s="1736"/>
      <c r="AB19" s="1736"/>
      <c r="AC19" s="1736"/>
      <c r="AD19" s="1736"/>
      <c r="AE19" s="1736"/>
      <c r="AF19" s="1737"/>
      <c r="AG19" s="20"/>
      <c r="AH19" s="20"/>
      <c r="AI19" s="20"/>
      <c r="AJ19" s="20"/>
      <c r="AK19" s="20"/>
    </row>
    <row r="20" spans="1:37" ht="13.5" customHeight="1">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20"/>
      <c r="AH20" s="20"/>
      <c r="AI20" s="20"/>
      <c r="AJ20" s="20"/>
      <c r="AK20" s="20"/>
    </row>
    <row r="21" spans="1:37" s="1" customFormat="1" ht="17.25" customHeight="1">
      <c r="A21" s="1">
        <v>2</v>
      </c>
      <c r="B21" s="1" t="s">
        <v>594</v>
      </c>
      <c r="U21" s="4"/>
      <c r="V21" s="4"/>
      <c r="W21" s="4"/>
      <c r="X21" s="4"/>
      <c r="Y21" s="4"/>
      <c r="Z21" s="4"/>
      <c r="AA21" s="4"/>
    </row>
    <row r="22" spans="1:37" s="1" customFormat="1" ht="33.75" customHeight="1">
      <c r="B22" s="1798" t="s">
        <v>571</v>
      </c>
      <c r="C22" s="1798"/>
      <c r="D22" s="1798"/>
      <c r="E22" s="1798"/>
      <c r="F22" s="1798"/>
      <c r="G22" s="1798"/>
      <c r="H22" s="1798"/>
      <c r="I22" s="1798"/>
      <c r="J22" s="1798"/>
      <c r="K22" s="1798"/>
      <c r="L22" s="1798"/>
      <c r="M22" s="1798"/>
      <c r="N22" s="1798"/>
      <c r="O22" s="1798"/>
      <c r="P22" s="1798"/>
      <c r="Q22" s="1798"/>
      <c r="R22" s="1798"/>
      <c r="S22" s="1798"/>
      <c r="T22" s="1798"/>
      <c r="U22" s="1798"/>
      <c r="V22" s="1798"/>
      <c r="W22" s="1798"/>
      <c r="X22" s="1798"/>
      <c r="Y22" s="1798"/>
      <c r="Z22" s="1798"/>
      <c r="AA22" s="1798"/>
      <c r="AB22" s="1798"/>
      <c r="AC22" s="1798"/>
      <c r="AD22" s="1798"/>
      <c r="AE22" s="1798"/>
      <c r="AF22" s="1798"/>
    </row>
    <row r="23" spans="1:37" s="1" customFormat="1" ht="18.75" customHeight="1" thickBot="1">
      <c r="B23" s="1798" t="s">
        <v>360</v>
      </c>
      <c r="C23" s="1798"/>
      <c r="D23" s="1798"/>
      <c r="E23" s="1798"/>
      <c r="F23" s="1798"/>
      <c r="G23" s="1798"/>
      <c r="H23" s="1798"/>
      <c r="I23" s="1798"/>
      <c r="J23" s="1798"/>
      <c r="K23" s="1798"/>
      <c r="L23" s="1798"/>
      <c r="M23" s="1798"/>
      <c r="N23" s="1798"/>
      <c r="O23" s="1798"/>
      <c r="P23" s="1798"/>
      <c r="Q23" s="1798"/>
      <c r="R23" s="1798"/>
      <c r="S23" s="1798"/>
      <c r="T23" s="1798"/>
      <c r="U23" s="1798"/>
      <c r="V23" s="1798"/>
      <c r="W23" s="1798"/>
      <c r="X23" s="1798"/>
      <c r="Y23" s="1798"/>
      <c r="Z23" s="1798"/>
      <c r="AA23" s="1798"/>
      <c r="AB23" s="1798"/>
      <c r="AC23" s="1798"/>
      <c r="AD23" s="1798"/>
      <c r="AE23" s="1798"/>
      <c r="AF23" s="1798"/>
    </row>
    <row r="24" spans="1:37" s="1" customFormat="1" ht="17.25" customHeight="1">
      <c r="B24" s="1777" t="s">
        <v>361</v>
      </c>
      <c r="C24" s="1778"/>
      <c r="D24" s="1778"/>
      <c r="E24" s="1778"/>
      <c r="F24" s="1778"/>
      <c r="G24" s="1778"/>
      <c r="H24" s="1778"/>
      <c r="I24" s="1778"/>
      <c r="J24" s="1779"/>
      <c r="K24" s="1780" t="s">
        <v>362</v>
      </c>
      <c r="L24" s="1778"/>
      <c r="M24" s="1778"/>
      <c r="N24" s="1778"/>
      <c r="O24" s="1778"/>
      <c r="P24" s="1778"/>
      <c r="Q24" s="1778"/>
      <c r="R24" s="1778"/>
      <c r="S24" s="1778"/>
      <c r="T24" s="1778"/>
      <c r="U24" s="1778"/>
      <c r="V24" s="1778"/>
      <c r="W24" s="1778"/>
      <c r="X24" s="1778"/>
      <c r="Y24" s="1778"/>
      <c r="Z24" s="1778"/>
      <c r="AA24" s="1778"/>
      <c r="AB24" s="1778"/>
      <c r="AC24" s="1778"/>
      <c r="AD24" s="1778"/>
      <c r="AE24" s="1778"/>
      <c r="AF24" s="1781"/>
    </row>
    <row r="25" spans="1:37" s="1" customFormat="1" ht="18" customHeight="1">
      <c r="B25" s="1709"/>
      <c r="C25" s="1710"/>
      <c r="D25" s="1715" t="s">
        <v>543</v>
      </c>
      <c r="E25" s="1716"/>
      <c r="F25" s="1716"/>
      <c r="G25" s="1716"/>
      <c r="H25" s="1716"/>
      <c r="I25" s="1716"/>
      <c r="J25" s="1717"/>
      <c r="K25" s="213" t="s">
        <v>364</v>
      </c>
      <c r="L25" s="214"/>
      <c r="M25" s="214"/>
      <c r="N25" s="214"/>
      <c r="O25" s="214"/>
      <c r="P25" s="214"/>
      <c r="Q25" s="214"/>
      <c r="R25" s="214"/>
      <c r="S25" s="214"/>
      <c r="T25" s="214"/>
      <c r="U25" s="214"/>
      <c r="V25" s="214"/>
      <c r="W25" s="214"/>
      <c r="X25" s="214"/>
      <c r="Y25" s="214"/>
      <c r="Z25" s="214"/>
      <c r="AA25" s="214"/>
      <c r="AB25" s="214"/>
      <c r="AC25" s="214"/>
      <c r="AD25" s="214"/>
      <c r="AE25" s="214"/>
      <c r="AF25" s="288"/>
    </row>
    <row r="26" spans="1:37" s="1" customFormat="1" ht="18" customHeight="1">
      <c r="B26" s="1711"/>
      <c r="C26" s="1712"/>
      <c r="D26" s="1718"/>
      <c r="E26" s="1719"/>
      <c r="F26" s="1719"/>
      <c r="G26" s="1719"/>
      <c r="H26" s="1719"/>
      <c r="I26" s="1719"/>
      <c r="J26" s="1720"/>
      <c r="K26" s="1768"/>
      <c r="L26" s="1769"/>
      <c r="M26" s="1769"/>
      <c r="N26" s="1769"/>
      <c r="O26" s="1769"/>
      <c r="P26" s="1769"/>
      <c r="Q26" s="1769"/>
      <c r="R26" s="1769"/>
      <c r="S26" s="1769"/>
      <c r="T26" s="1769"/>
      <c r="U26" s="1769"/>
      <c r="V26" s="1769"/>
      <c r="W26" s="1769"/>
      <c r="X26" s="1769"/>
      <c r="Y26" s="1769"/>
      <c r="Z26" s="1769"/>
      <c r="AA26" s="1769"/>
      <c r="AB26" s="1769"/>
      <c r="AC26" s="1769"/>
      <c r="AD26" s="1769"/>
      <c r="AE26" s="1769"/>
      <c r="AF26" s="1770"/>
    </row>
    <row r="27" spans="1:37" s="1" customFormat="1" ht="18" customHeight="1">
      <c r="B27" s="1711"/>
      <c r="C27" s="1712"/>
      <c r="D27" s="1718"/>
      <c r="E27" s="1719"/>
      <c r="F27" s="1719"/>
      <c r="G27" s="1719"/>
      <c r="H27" s="1719"/>
      <c r="I27" s="1719"/>
      <c r="J27" s="1720"/>
      <c r="K27" s="257" t="s">
        <v>363</v>
      </c>
      <c r="L27" s="258"/>
      <c r="M27" s="258"/>
      <c r="N27" s="258"/>
      <c r="O27" s="258"/>
      <c r="P27" s="258"/>
      <c r="Q27" s="258"/>
      <c r="R27" s="258"/>
      <c r="S27" s="258"/>
      <c r="T27" s="258"/>
      <c r="U27" s="258"/>
      <c r="V27" s="258"/>
      <c r="W27" s="258"/>
      <c r="X27" s="258"/>
      <c r="Y27" s="258"/>
      <c r="Z27" s="258"/>
      <c r="AA27" s="258"/>
      <c r="AB27" s="258"/>
      <c r="AC27" s="258"/>
      <c r="AD27" s="258"/>
      <c r="AE27" s="258"/>
      <c r="AF27" s="289"/>
    </row>
    <row r="28" spans="1:37" s="1" customFormat="1" ht="18" customHeight="1">
      <c r="B28" s="1711"/>
      <c r="C28" s="1712"/>
      <c r="D28" s="1718"/>
      <c r="E28" s="1719"/>
      <c r="F28" s="1719"/>
      <c r="G28" s="1719"/>
      <c r="H28" s="1719"/>
      <c r="I28" s="1719"/>
      <c r="J28" s="1720"/>
      <c r="K28" s="1771"/>
      <c r="L28" s="1772"/>
      <c r="M28" s="1772"/>
      <c r="N28" s="1772"/>
      <c r="O28" s="1772"/>
      <c r="P28" s="1772"/>
      <c r="Q28" s="1772"/>
      <c r="R28" s="1772"/>
      <c r="S28" s="1772"/>
      <c r="T28" s="1772"/>
      <c r="U28" s="1772"/>
      <c r="V28" s="1772"/>
      <c r="W28" s="1772"/>
      <c r="X28" s="1772"/>
      <c r="Y28" s="1772"/>
      <c r="Z28" s="1772"/>
      <c r="AA28" s="1772"/>
      <c r="AB28" s="1772"/>
      <c r="AC28" s="1772"/>
      <c r="AD28" s="1772"/>
      <c r="AE28" s="1772"/>
      <c r="AF28" s="1773"/>
    </row>
    <row r="29" spans="1:37" s="1" customFormat="1" ht="18" customHeight="1">
      <c r="B29" s="1713"/>
      <c r="C29" s="1714"/>
      <c r="D29" s="1721"/>
      <c r="E29" s="1722"/>
      <c r="F29" s="1722"/>
      <c r="G29" s="1722"/>
      <c r="H29" s="1722"/>
      <c r="I29" s="1722"/>
      <c r="J29" s="1723"/>
      <c r="K29" s="1706"/>
      <c r="L29" s="1707"/>
      <c r="M29" s="1707"/>
      <c r="N29" s="1707"/>
      <c r="O29" s="1707"/>
      <c r="P29" s="1707"/>
      <c r="Q29" s="1707"/>
      <c r="R29" s="1707"/>
      <c r="S29" s="1707"/>
      <c r="T29" s="1707"/>
      <c r="U29" s="1707"/>
      <c r="V29" s="1707"/>
      <c r="W29" s="1707"/>
      <c r="X29" s="1707"/>
      <c r="Y29" s="1707"/>
      <c r="Z29" s="1707"/>
      <c r="AA29" s="1707"/>
      <c r="AB29" s="1707"/>
      <c r="AC29" s="1707"/>
      <c r="AD29" s="1707"/>
      <c r="AE29" s="1707"/>
      <c r="AF29" s="1708"/>
    </row>
    <row r="30" spans="1:37" s="1" customFormat="1" ht="18" customHeight="1">
      <c r="B30" s="1709"/>
      <c r="C30" s="1710"/>
      <c r="D30" s="1715" t="s">
        <v>539</v>
      </c>
      <c r="E30" s="1716"/>
      <c r="F30" s="1716"/>
      <c r="G30" s="1716"/>
      <c r="H30" s="1716"/>
      <c r="I30" s="1716"/>
      <c r="J30" s="1717"/>
      <c r="K30" s="213" t="s">
        <v>364</v>
      </c>
      <c r="L30" s="214"/>
      <c r="M30" s="214"/>
      <c r="N30" s="214"/>
      <c r="O30" s="214"/>
      <c r="P30" s="214"/>
      <c r="Q30" s="214"/>
      <c r="R30" s="214"/>
      <c r="S30" s="214"/>
      <c r="T30" s="214"/>
      <c r="U30" s="214"/>
      <c r="V30" s="214"/>
      <c r="W30" s="214"/>
      <c r="X30" s="214"/>
      <c r="Y30" s="214"/>
      <c r="Z30" s="214"/>
      <c r="AA30" s="214"/>
      <c r="AB30" s="214"/>
      <c r="AC30" s="214"/>
      <c r="AD30" s="214"/>
      <c r="AE30" s="214"/>
      <c r="AF30" s="288"/>
    </row>
    <row r="31" spans="1:37" s="1" customFormat="1" ht="18" customHeight="1">
      <c r="B31" s="1711"/>
      <c r="C31" s="1712"/>
      <c r="D31" s="1718"/>
      <c r="E31" s="1719"/>
      <c r="F31" s="1719"/>
      <c r="G31" s="1719"/>
      <c r="H31" s="1719"/>
      <c r="I31" s="1719"/>
      <c r="J31" s="1720"/>
      <c r="K31" s="1768"/>
      <c r="L31" s="1769"/>
      <c r="M31" s="1769"/>
      <c r="N31" s="1769"/>
      <c r="O31" s="1769"/>
      <c r="P31" s="1769"/>
      <c r="Q31" s="1769"/>
      <c r="R31" s="1769"/>
      <c r="S31" s="1769"/>
      <c r="T31" s="1769"/>
      <c r="U31" s="1769"/>
      <c r="V31" s="1769"/>
      <c r="W31" s="1769"/>
      <c r="X31" s="1769"/>
      <c r="Y31" s="1769"/>
      <c r="Z31" s="1769"/>
      <c r="AA31" s="1769"/>
      <c r="AB31" s="1769"/>
      <c r="AC31" s="1769"/>
      <c r="AD31" s="1769"/>
      <c r="AE31" s="1769"/>
      <c r="AF31" s="1770"/>
    </row>
    <row r="32" spans="1:37" s="1" customFormat="1" ht="18" customHeight="1">
      <c r="B32" s="1711"/>
      <c r="C32" s="1712"/>
      <c r="D32" s="1718"/>
      <c r="E32" s="1719"/>
      <c r="F32" s="1719"/>
      <c r="G32" s="1719"/>
      <c r="H32" s="1719"/>
      <c r="I32" s="1719"/>
      <c r="J32" s="1720"/>
      <c r="K32" s="257" t="s">
        <v>363</v>
      </c>
      <c r="L32" s="258"/>
      <c r="M32" s="258"/>
      <c r="N32" s="258"/>
      <c r="O32" s="258"/>
      <c r="P32" s="258"/>
      <c r="Q32" s="258"/>
      <c r="R32" s="258"/>
      <c r="S32" s="258"/>
      <c r="T32" s="258"/>
      <c r="U32" s="258"/>
      <c r="V32" s="258"/>
      <c r="W32" s="258"/>
      <c r="X32" s="258"/>
      <c r="Y32" s="258"/>
      <c r="Z32" s="258"/>
      <c r="AA32" s="258"/>
      <c r="AB32" s="258"/>
      <c r="AC32" s="258"/>
      <c r="AD32" s="258"/>
      <c r="AE32" s="258"/>
      <c r="AF32" s="289"/>
    </row>
    <row r="33" spans="2:32" s="1" customFormat="1" ht="18" customHeight="1">
      <c r="B33" s="1711"/>
      <c r="C33" s="1712"/>
      <c r="D33" s="1718"/>
      <c r="E33" s="1719"/>
      <c r="F33" s="1719"/>
      <c r="G33" s="1719"/>
      <c r="H33" s="1719"/>
      <c r="I33" s="1719"/>
      <c r="J33" s="1720"/>
      <c r="K33" s="1771"/>
      <c r="L33" s="1772"/>
      <c r="M33" s="1772"/>
      <c r="N33" s="1772"/>
      <c r="O33" s="1772"/>
      <c r="P33" s="1772"/>
      <c r="Q33" s="1772"/>
      <c r="R33" s="1772"/>
      <c r="S33" s="1772"/>
      <c r="T33" s="1772"/>
      <c r="U33" s="1772"/>
      <c r="V33" s="1772"/>
      <c r="W33" s="1772"/>
      <c r="X33" s="1772"/>
      <c r="Y33" s="1772"/>
      <c r="Z33" s="1772"/>
      <c r="AA33" s="1772"/>
      <c r="AB33" s="1772"/>
      <c r="AC33" s="1772"/>
      <c r="AD33" s="1772"/>
      <c r="AE33" s="1772"/>
      <c r="AF33" s="1773"/>
    </row>
    <row r="34" spans="2:32" s="1" customFormat="1" ht="18" customHeight="1" thickBot="1">
      <c r="B34" s="1739"/>
      <c r="C34" s="1740"/>
      <c r="D34" s="1765"/>
      <c r="E34" s="1766"/>
      <c r="F34" s="1766"/>
      <c r="G34" s="1766"/>
      <c r="H34" s="1766"/>
      <c r="I34" s="1766"/>
      <c r="J34" s="1767"/>
      <c r="K34" s="1774"/>
      <c r="L34" s="1775"/>
      <c r="M34" s="1775"/>
      <c r="N34" s="1775"/>
      <c r="O34" s="1775"/>
      <c r="P34" s="1775"/>
      <c r="Q34" s="1775"/>
      <c r="R34" s="1775"/>
      <c r="S34" s="1775"/>
      <c r="T34" s="1775"/>
      <c r="U34" s="1775"/>
      <c r="V34" s="1775"/>
      <c r="W34" s="1775"/>
      <c r="X34" s="1775"/>
      <c r="Y34" s="1775"/>
      <c r="Z34" s="1775"/>
      <c r="AA34" s="1775"/>
      <c r="AB34" s="1775"/>
      <c r="AC34" s="1775"/>
      <c r="AD34" s="1775"/>
      <c r="AE34" s="1775"/>
      <c r="AF34" s="1776"/>
    </row>
    <row r="35" spans="2:32" ht="15" customHeight="1"/>
    <row r="36" spans="2:32" s="1" customFormat="1" ht="18.75" customHeight="1" thickBot="1">
      <c r="B36" s="1799" t="s">
        <v>365</v>
      </c>
      <c r="C36" s="1799"/>
      <c r="D36" s="1799"/>
      <c r="E36" s="1799"/>
      <c r="F36" s="1799"/>
      <c r="G36" s="1799"/>
      <c r="H36" s="1799"/>
      <c r="I36" s="1799"/>
      <c r="J36" s="1799"/>
      <c r="K36" s="1799"/>
      <c r="L36" s="1799"/>
      <c r="M36" s="1799"/>
      <c r="N36" s="1799"/>
      <c r="O36" s="1799"/>
      <c r="P36" s="1799"/>
      <c r="Q36" s="1799"/>
      <c r="R36" s="1799"/>
      <c r="S36" s="1799"/>
      <c r="T36" s="1799"/>
      <c r="U36" s="1799"/>
      <c r="V36" s="1799"/>
      <c r="W36" s="1799"/>
      <c r="X36" s="1799"/>
      <c r="Y36" s="1799"/>
      <c r="Z36" s="1799"/>
      <c r="AA36" s="1799"/>
      <c r="AB36" s="1799"/>
      <c r="AC36" s="1799"/>
      <c r="AD36" s="1799"/>
      <c r="AE36" s="1799"/>
      <c r="AF36" s="1799"/>
    </row>
    <row r="37" spans="2:32" s="1" customFormat="1" ht="17.25" customHeight="1">
      <c r="B37" s="1777" t="s">
        <v>361</v>
      </c>
      <c r="C37" s="1778"/>
      <c r="D37" s="1778"/>
      <c r="E37" s="1778"/>
      <c r="F37" s="1778"/>
      <c r="G37" s="1778"/>
      <c r="H37" s="1778"/>
      <c r="I37" s="1778"/>
      <c r="J37" s="1779"/>
      <c r="K37" s="1780" t="s">
        <v>362</v>
      </c>
      <c r="L37" s="1778"/>
      <c r="M37" s="1778"/>
      <c r="N37" s="1778"/>
      <c r="O37" s="1778"/>
      <c r="P37" s="1778"/>
      <c r="Q37" s="1778"/>
      <c r="R37" s="1778"/>
      <c r="S37" s="1778"/>
      <c r="T37" s="1778"/>
      <c r="U37" s="1778"/>
      <c r="V37" s="1778"/>
      <c r="W37" s="1778"/>
      <c r="X37" s="1778"/>
      <c r="Y37" s="1778"/>
      <c r="Z37" s="1778"/>
      <c r="AA37" s="1778"/>
      <c r="AB37" s="1778"/>
      <c r="AC37" s="1778"/>
      <c r="AD37" s="1778"/>
      <c r="AE37" s="1778"/>
      <c r="AF37" s="1781"/>
    </row>
    <row r="38" spans="2:32" s="1" customFormat="1" ht="18" customHeight="1">
      <c r="B38" s="1709"/>
      <c r="C38" s="1710"/>
      <c r="D38" s="1715" t="s">
        <v>542</v>
      </c>
      <c r="E38" s="1716"/>
      <c r="F38" s="1716"/>
      <c r="G38" s="1716"/>
      <c r="H38" s="1716"/>
      <c r="I38" s="1716"/>
      <c r="J38" s="1717"/>
      <c r="K38" s="213" t="s">
        <v>540</v>
      </c>
      <c r="L38" s="214"/>
      <c r="M38" s="214"/>
      <c r="N38" s="214"/>
      <c r="O38" s="214"/>
      <c r="P38" s="214"/>
      <c r="Q38" s="214"/>
      <c r="R38" s="214"/>
      <c r="S38" s="214"/>
      <c r="T38" s="214"/>
      <c r="U38" s="214"/>
      <c r="V38" s="214"/>
      <c r="W38" s="214"/>
      <c r="X38" s="214"/>
      <c r="Y38" s="214"/>
      <c r="Z38" s="214"/>
      <c r="AA38" s="214"/>
      <c r="AB38" s="214"/>
      <c r="AC38" s="214"/>
      <c r="AD38" s="214"/>
      <c r="AE38" s="214"/>
      <c r="AF38" s="288"/>
    </row>
    <row r="39" spans="2:32" s="1" customFormat="1" ht="18" customHeight="1">
      <c r="B39" s="1711"/>
      <c r="C39" s="1712"/>
      <c r="D39" s="1718"/>
      <c r="E39" s="1719"/>
      <c r="F39" s="1719"/>
      <c r="G39" s="1719"/>
      <c r="H39" s="1719"/>
      <c r="I39" s="1719"/>
      <c r="J39" s="1720"/>
      <c r="K39" s="1768"/>
      <c r="L39" s="1769"/>
      <c r="M39" s="1769"/>
      <c r="N39" s="1769"/>
      <c r="O39" s="1769"/>
      <c r="P39" s="1769"/>
      <c r="Q39" s="1769"/>
      <c r="R39" s="1769"/>
      <c r="S39" s="1769"/>
      <c r="T39" s="1769"/>
      <c r="U39" s="1769"/>
      <c r="V39" s="1769"/>
      <c r="W39" s="1769"/>
      <c r="X39" s="1769"/>
      <c r="Y39" s="1769"/>
      <c r="Z39" s="1769"/>
      <c r="AA39" s="1769"/>
      <c r="AB39" s="1769"/>
      <c r="AC39" s="1769"/>
      <c r="AD39" s="1769"/>
      <c r="AE39" s="1769"/>
      <c r="AF39" s="1770"/>
    </row>
    <row r="40" spans="2:32" s="1" customFormat="1" ht="18" customHeight="1">
      <c r="B40" s="1711"/>
      <c r="C40" s="1712"/>
      <c r="D40" s="1718"/>
      <c r="E40" s="1719"/>
      <c r="F40" s="1719"/>
      <c r="G40" s="1719"/>
      <c r="H40" s="1719"/>
      <c r="I40" s="1719"/>
      <c r="J40" s="1720"/>
      <c r="K40" s="257" t="s">
        <v>541</v>
      </c>
      <c r="L40" s="258"/>
      <c r="M40" s="258"/>
      <c r="N40" s="258"/>
      <c r="O40" s="258"/>
      <c r="P40" s="258"/>
      <c r="Q40" s="258"/>
      <c r="R40" s="258"/>
      <c r="S40" s="258"/>
      <c r="T40" s="258"/>
      <c r="U40" s="258"/>
      <c r="V40" s="258"/>
      <c r="W40" s="258"/>
      <c r="X40" s="258"/>
      <c r="Y40" s="258"/>
      <c r="Z40" s="258"/>
      <c r="AA40" s="258"/>
      <c r="AB40" s="258"/>
      <c r="AC40" s="258"/>
      <c r="AD40" s="258"/>
      <c r="AE40" s="258"/>
      <c r="AF40" s="289"/>
    </row>
    <row r="41" spans="2:32" s="1" customFormat="1" ht="18" customHeight="1">
      <c r="B41" s="1711"/>
      <c r="C41" s="1712"/>
      <c r="D41" s="1718"/>
      <c r="E41" s="1719"/>
      <c r="F41" s="1719"/>
      <c r="G41" s="1719"/>
      <c r="H41" s="1719"/>
      <c r="I41" s="1719"/>
      <c r="J41" s="1720"/>
      <c r="K41" s="1771"/>
      <c r="L41" s="1772"/>
      <c r="M41" s="1772"/>
      <c r="N41" s="1772"/>
      <c r="O41" s="1772"/>
      <c r="P41" s="1772"/>
      <c r="Q41" s="1772"/>
      <c r="R41" s="1772"/>
      <c r="S41" s="1772"/>
      <c r="T41" s="1772"/>
      <c r="U41" s="1772"/>
      <c r="V41" s="1772"/>
      <c r="W41" s="1772"/>
      <c r="X41" s="1772"/>
      <c r="Y41" s="1772"/>
      <c r="Z41" s="1772"/>
      <c r="AA41" s="1772"/>
      <c r="AB41" s="1772"/>
      <c r="AC41" s="1772"/>
      <c r="AD41" s="1772"/>
      <c r="AE41" s="1772"/>
      <c r="AF41" s="1773"/>
    </row>
    <row r="42" spans="2:32" s="1" customFormat="1" ht="18" customHeight="1">
      <c r="B42" s="1713"/>
      <c r="C42" s="1714"/>
      <c r="D42" s="1721"/>
      <c r="E42" s="1722"/>
      <c r="F42" s="1722"/>
      <c r="G42" s="1722"/>
      <c r="H42" s="1722"/>
      <c r="I42" s="1722"/>
      <c r="J42" s="1723"/>
      <c r="K42" s="1706"/>
      <c r="L42" s="1707"/>
      <c r="M42" s="1707"/>
      <c r="N42" s="1707"/>
      <c r="O42" s="1707"/>
      <c r="P42" s="1707"/>
      <c r="Q42" s="1707"/>
      <c r="R42" s="1707"/>
      <c r="S42" s="1707"/>
      <c r="T42" s="1707"/>
      <c r="U42" s="1707"/>
      <c r="V42" s="1707"/>
      <c r="W42" s="1707"/>
      <c r="X42" s="1707"/>
      <c r="Y42" s="1707"/>
      <c r="Z42" s="1707"/>
      <c r="AA42" s="1707"/>
      <c r="AB42" s="1707"/>
      <c r="AC42" s="1707"/>
      <c r="AD42" s="1707"/>
      <c r="AE42" s="1707"/>
      <c r="AF42" s="1708"/>
    </row>
    <row r="43" spans="2:32" s="1" customFormat="1" ht="18" customHeight="1">
      <c r="B43" s="1709"/>
      <c r="C43" s="1710"/>
      <c r="D43" s="1715" t="s">
        <v>544</v>
      </c>
      <c r="E43" s="1716"/>
      <c r="F43" s="1716"/>
      <c r="G43" s="1716"/>
      <c r="H43" s="1716"/>
      <c r="I43" s="1716"/>
      <c r="J43" s="1717"/>
      <c r="K43" s="213" t="s">
        <v>364</v>
      </c>
      <c r="L43" s="214"/>
      <c r="M43" s="214"/>
      <c r="N43" s="214"/>
      <c r="O43" s="214"/>
      <c r="P43" s="214"/>
      <c r="Q43" s="214"/>
      <c r="R43" s="214"/>
      <c r="S43" s="214"/>
      <c r="T43" s="214"/>
      <c r="U43" s="214"/>
      <c r="V43" s="214"/>
      <c r="W43" s="214"/>
      <c r="X43" s="214"/>
      <c r="Y43" s="214"/>
      <c r="Z43" s="214"/>
      <c r="AA43" s="214"/>
      <c r="AB43" s="214"/>
      <c r="AC43" s="214"/>
      <c r="AD43" s="214"/>
      <c r="AE43" s="214"/>
      <c r="AF43" s="288"/>
    </row>
    <row r="44" spans="2:32" s="1" customFormat="1" ht="18" customHeight="1">
      <c r="B44" s="1711"/>
      <c r="C44" s="1712"/>
      <c r="D44" s="1718"/>
      <c r="E44" s="1719"/>
      <c r="F44" s="1719"/>
      <c r="G44" s="1719"/>
      <c r="H44" s="1719"/>
      <c r="I44" s="1719"/>
      <c r="J44" s="1720"/>
      <c r="K44" s="1768"/>
      <c r="L44" s="1769"/>
      <c r="M44" s="1769"/>
      <c r="N44" s="1769"/>
      <c r="O44" s="1769"/>
      <c r="P44" s="1769"/>
      <c r="Q44" s="1769"/>
      <c r="R44" s="1769"/>
      <c r="S44" s="1769"/>
      <c r="T44" s="1769"/>
      <c r="U44" s="1769"/>
      <c r="V44" s="1769"/>
      <c r="W44" s="1769"/>
      <c r="X44" s="1769"/>
      <c r="Y44" s="1769"/>
      <c r="Z44" s="1769"/>
      <c r="AA44" s="1769"/>
      <c r="AB44" s="1769"/>
      <c r="AC44" s="1769"/>
      <c r="AD44" s="1769"/>
      <c r="AE44" s="1769"/>
      <c r="AF44" s="1770"/>
    </row>
    <row r="45" spans="2:32" s="1" customFormat="1" ht="18" customHeight="1">
      <c r="B45" s="1711"/>
      <c r="C45" s="1712"/>
      <c r="D45" s="1718"/>
      <c r="E45" s="1719"/>
      <c r="F45" s="1719"/>
      <c r="G45" s="1719"/>
      <c r="H45" s="1719"/>
      <c r="I45" s="1719"/>
      <c r="J45" s="1720"/>
      <c r="K45" s="257" t="s">
        <v>363</v>
      </c>
      <c r="L45" s="258"/>
      <c r="M45" s="258"/>
      <c r="N45" s="258"/>
      <c r="O45" s="258"/>
      <c r="P45" s="258"/>
      <c r="Q45" s="258"/>
      <c r="R45" s="258"/>
      <c r="S45" s="258"/>
      <c r="T45" s="258"/>
      <c r="U45" s="258"/>
      <c r="V45" s="258"/>
      <c r="W45" s="258"/>
      <c r="X45" s="258"/>
      <c r="Y45" s="258"/>
      <c r="Z45" s="258"/>
      <c r="AA45" s="258"/>
      <c r="AB45" s="258"/>
      <c r="AC45" s="258"/>
      <c r="AD45" s="258"/>
      <c r="AE45" s="258"/>
      <c r="AF45" s="289"/>
    </row>
    <row r="46" spans="2:32" s="1" customFormat="1" ht="18" customHeight="1">
      <c r="B46" s="1711"/>
      <c r="C46" s="1712"/>
      <c r="D46" s="1718"/>
      <c r="E46" s="1719"/>
      <c r="F46" s="1719"/>
      <c r="G46" s="1719"/>
      <c r="H46" s="1719"/>
      <c r="I46" s="1719"/>
      <c r="J46" s="1720"/>
      <c r="K46" s="1771"/>
      <c r="L46" s="1772"/>
      <c r="M46" s="1772"/>
      <c r="N46" s="1772"/>
      <c r="O46" s="1772"/>
      <c r="P46" s="1772"/>
      <c r="Q46" s="1772"/>
      <c r="R46" s="1772"/>
      <c r="S46" s="1772"/>
      <c r="T46" s="1772"/>
      <c r="U46" s="1772"/>
      <c r="V46" s="1772"/>
      <c r="W46" s="1772"/>
      <c r="X46" s="1772"/>
      <c r="Y46" s="1772"/>
      <c r="Z46" s="1772"/>
      <c r="AA46" s="1772"/>
      <c r="AB46" s="1772"/>
      <c r="AC46" s="1772"/>
      <c r="AD46" s="1772"/>
      <c r="AE46" s="1772"/>
      <c r="AF46" s="1773"/>
    </row>
    <row r="47" spans="2:32" s="1" customFormat="1" ht="18" customHeight="1">
      <c r="B47" s="1713"/>
      <c r="C47" s="1714"/>
      <c r="D47" s="1721"/>
      <c r="E47" s="1722"/>
      <c r="F47" s="1722"/>
      <c r="G47" s="1722"/>
      <c r="H47" s="1722"/>
      <c r="I47" s="1722"/>
      <c r="J47" s="1723"/>
      <c r="K47" s="1706"/>
      <c r="L47" s="1707"/>
      <c r="M47" s="1707"/>
      <c r="N47" s="1707"/>
      <c r="O47" s="1707"/>
      <c r="P47" s="1707"/>
      <c r="Q47" s="1707"/>
      <c r="R47" s="1707"/>
      <c r="S47" s="1707"/>
      <c r="T47" s="1707"/>
      <c r="U47" s="1707"/>
      <c r="V47" s="1707"/>
      <c r="W47" s="1707"/>
      <c r="X47" s="1707"/>
      <c r="Y47" s="1707"/>
      <c r="Z47" s="1707"/>
      <c r="AA47" s="1707"/>
      <c r="AB47" s="1707"/>
      <c r="AC47" s="1707"/>
      <c r="AD47" s="1707"/>
      <c r="AE47" s="1707"/>
      <c r="AF47" s="1708"/>
    </row>
    <row r="48" spans="2:32" s="1" customFormat="1" ht="18" customHeight="1">
      <c r="B48" s="1709"/>
      <c r="C48" s="1710"/>
      <c r="D48" s="1715" t="s">
        <v>545</v>
      </c>
      <c r="E48" s="1716"/>
      <c r="F48" s="1716"/>
      <c r="G48" s="1716"/>
      <c r="H48" s="1716"/>
      <c r="I48" s="1716"/>
      <c r="J48" s="1717"/>
      <c r="K48" s="213" t="s">
        <v>364</v>
      </c>
      <c r="L48" s="214"/>
      <c r="M48" s="214"/>
      <c r="N48" s="214"/>
      <c r="O48" s="214"/>
      <c r="P48" s="214"/>
      <c r="Q48" s="214"/>
      <c r="R48" s="214"/>
      <c r="S48" s="214"/>
      <c r="T48" s="214"/>
      <c r="U48" s="214"/>
      <c r="V48" s="214"/>
      <c r="W48" s="214"/>
      <c r="X48" s="214"/>
      <c r="Y48" s="214"/>
      <c r="Z48" s="214"/>
      <c r="AA48" s="214"/>
      <c r="AB48" s="214"/>
      <c r="AC48" s="214"/>
      <c r="AD48" s="214"/>
      <c r="AE48" s="214"/>
      <c r="AF48" s="288"/>
    </row>
    <row r="49" spans="2:32" s="1" customFormat="1" ht="18" customHeight="1">
      <c r="B49" s="1711"/>
      <c r="C49" s="1712"/>
      <c r="D49" s="1718"/>
      <c r="E49" s="1719"/>
      <c r="F49" s="1719"/>
      <c r="G49" s="1719"/>
      <c r="H49" s="1719"/>
      <c r="I49" s="1719"/>
      <c r="J49" s="1720"/>
      <c r="K49" s="1768"/>
      <c r="L49" s="1769"/>
      <c r="M49" s="1769"/>
      <c r="N49" s="1769"/>
      <c r="O49" s="1769"/>
      <c r="P49" s="1769"/>
      <c r="Q49" s="1769"/>
      <c r="R49" s="1769"/>
      <c r="S49" s="1769"/>
      <c r="T49" s="1769"/>
      <c r="U49" s="1769"/>
      <c r="V49" s="1769"/>
      <c r="W49" s="1769"/>
      <c r="X49" s="1769"/>
      <c r="Y49" s="1769"/>
      <c r="Z49" s="1769"/>
      <c r="AA49" s="1769"/>
      <c r="AB49" s="1769"/>
      <c r="AC49" s="1769"/>
      <c r="AD49" s="1769"/>
      <c r="AE49" s="1769"/>
      <c r="AF49" s="1770"/>
    </row>
    <row r="50" spans="2:32" s="1" customFormat="1" ht="18" customHeight="1">
      <c r="B50" s="1711"/>
      <c r="C50" s="1712"/>
      <c r="D50" s="1718"/>
      <c r="E50" s="1719"/>
      <c r="F50" s="1719"/>
      <c r="G50" s="1719"/>
      <c r="H50" s="1719"/>
      <c r="I50" s="1719"/>
      <c r="J50" s="1720"/>
      <c r="K50" s="257" t="s">
        <v>363</v>
      </c>
      <c r="L50" s="258"/>
      <c r="M50" s="258"/>
      <c r="N50" s="258"/>
      <c r="O50" s="258"/>
      <c r="P50" s="258"/>
      <c r="Q50" s="258"/>
      <c r="R50" s="258"/>
      <c r="S50" s="258"/>
      <c r="T50" s="258"/>
      <c r="U50" s="258"/>
      <c r="V50" s="258"/>
      <c r="W50" s="258"/>
      <c r="X50" s="258"/>
      <c r="Y50" s="258"/>
      <c r="Z50" s="258"/>
      <c r="AA50" s="258"/>
      <c r="AB50" s="258"/>
      <c r="AC50" s="258"/>
      <c r="AD50" s="258"/>
      <c r="AE50" s="258"/>
      <c r="AF50" s="289"/>
    </row>
    <row r="51" spans="2:32" s="1" customFormat="1" ht="18" customHeight="1">
      <c r="B51" s="1711"/>
      <c r="C51" s="1712"/>
      <c r="D51" s="1718"/>
      <c r="E51" s="1719"/>
      <c r="F51" s="1719"/>
      <c r="G51" s="1719"/>
      <c r="H51" s="1719"/>
      <c r="I51" s="1719"/>
      <c r="J51" s="1720"/>
      <c r="K51" s="1771"/>
      <c r="L51" s="1772"/>
      <c r="M51" s="1772"/>
      <c r="N51" s="1772"/>
      <c r="O51" s="1772"/>
      <c r="P51" s="1772"/>
      <c r="Q51" s="1772"/>
      <c r="R51" s="1772"/>
      <c r="S51" s="1772"/>
      <c r="T51" s="1772"/>
      <c r="U51" s="1772"/>
      <c r="V51" s="1772"/>
      <c r="W51" s="1772"/>
      <c r="X51" s="1772"/>
      <c r="Y51" s="1772"/>
      <c r="Z51" s="1772"/>
      <c r="AA51" s="1772"/>
      <c r="AB51" s="1772"/>
      <c r="AC51" s="1772"/>
      <c r="AD51" s="1772"/>
      <c r="AE51" s="1772"/>
      <c r="AF51" s="1773"/>
    </row>
    <row r="52" spans="2:32" s="1" customFormat="1" ht="18" customHeight="1">
      <c r="B52" s="1713"/>
      <c r="C52" s="1714"/>
      <c r="D52" s="1721"/>
      <c r="E52" s="1722"/>
      <c r="F52" s="1722"/>
      <c r="G52" s="1722"/>
      <c r="H52" s="1722"/>
      <c r="I52" s="1722"/>
      <c r="J52" s="1723"/>
      <c r="K52" s="1706"/>
      <c r="L52" s="1707"/>
      <c r="M52" s="1707"/>
      <c r="N52" s="1707"/>
      <c r="O52" s="1707"/>
      <c r="P52" s="1707"/>
      <c r="Q52" s="1707"/>
      <c r="R52" s="1707"/>
      <c r="S52" s="1707"/>
      <c r="T52" s="1707"/>
      <c r="U52" s="1707"/>
      <c r="V52" s="1707"/>
      <c r="W52" s="1707"/>
      <c r="X52" s="1707"/>
      <c r="Y52" s="1707"/>
      <c r="Z52" s="1707"/>
      <c r="AA52" s="1707"/>
      <c r="AB52" s="1707"/>
      <c r="AC52" s="1707"/>
      <c r="AD52" s="1707"/>
      <c r="AE52" s="1707"/>
      <c r="AF52" s="1708"/>
    </row>
    <row r="53" spans="2:32" s="1" customFormat="1" ht="18" customHeight="1">
      <c r="B53" s="1709"/>
      <c r="C53" s="1710"/>
      <c r="D53" s="1715" t="s">
        <v>546</v>
      </c>
      <c r="E53" s="1716"/>
      <c r="F53" s="1716"/>
      <c r="G53" s="1716"/>
      <c r="H53" s="1716"/>
      <c r="I53" s="1716"/>
      <c r="J53" s="1717"/>
      <c r="K53" s="213" t="s">
        <v>364</v>
      </c>
      <c r="L53" s="214"/>
      <c r="M53" s="214"/>
      <c r="N53" s="214"/>
      <c r="O53" s="214"/>
      <c r="P53" s="214"/>
      <c r="Q53" s="214"/>
      <c r="R53" s="214"/>
      <c r="S53" s="214"/>
      <c r="T53" s="214"/>
      <c r="U53" s="214"/>
      <c r="V53" s="214"/>
      <c r="W53" s="214"/>
      <c r="X53" s="214"/>
      <c r="Y53" s="214"/>
      <c r="Z53" s="214"/>
      <c r="AA53" s="214"/>
      <c r="AB53" s="214"/>
      <c r="AC53" s="214"/>
      <c r="AD53" s="214"/>
      <c r="AE53" s="214"/>
      <c r="AF53" s="288"/>
    </row>
    <row r="54" spans="2:32" s="1" customFormat="1" ht="18" customHeight="1">
      <c r="B54" s="1711"/>
      <c r="C54" s="1712"/>
      <c r="D54" s="1718"/>
      <c r="E54" s="1719"/>
      <c r="F54" s="1719"/>
      <c r="G54" s="1719"/>
      <c r="H54" s="1719"/>
      <c r="I54" s="1719"/>
      <c r="J54" s="1720"/>
      <c r="K54" s="1768"/>
      <c r="L54" s="1769"/>
      <c r="M54" s="1769"/>
      <c r="N54" s="1769"/>
      <c r="O54" s="1769"/>
      <c r="P54" s="1769"/>
      <c r="Q54" s="1769"/>
      <c r="R54" s="1769"/>
      <c r="S54" s="1769"/>
      <c r="T54" s="1769"/>
      <c r="U54" s="1769"/>
      <c r="V54" s="1769"/>
      <c r="W54" s="1769"/>
      <c r="X54" s="1769"/>
      <c r="Y54" s="1769"/>
      <c r="Z54" s="1769"/>
      <c r="AA54" s="1769"/>
      <c r="AB54" s="1769"/>
      <c r="AC54" s="1769"/>
      <c r="AD54" s="1769"/>
      <c r="AE54" s="1769"/>
      <c r="AF54" s="1770"/>
    </row>
    <row r="55" spans="2:32" s="1" customFormat="1" ht="18" customHeight="1">
      <c r="B55" s="1711"/>
      <c r="C55" s="1712"/>
      <c r="D55" s="1718"/>
      <c r="E55" s="1719"/>
      <c r="F55" s="1719"/>
      <c r="G55" s="1719"/>
      <c r="H55" s="1719"/>
      <c r="I55" s="1719"/>
      <c r="J55" s="1720"/>
      <c r="K55" s="257" t="s">
        <v>363</v>
      </c>
      <c r="L55" s="258"/>
      <c r="M55" s="258"/>
      <c r="N55" s="258"/>
      <c r="O55" s="258"/>
      <c r="P55" s="258"/>
      <c r="Q55" s="258"/>
      <c r="R55" s="258"/>
      <c r="S55" s="258"/>
      <c r="T55" s="258"/>
      <c r="U55" s="258"/>
      <c r="V55" s="258"/>
      <c r="W55" s="258"/>
      <c r="X55" s="258"/>
      <c r="Y55" s="258"/>
      <c r="Z55" s="258"/>
      <c r="AA55" s="258"/>
      <c r="AB55" s="258"/>
      <c r="AC55" s="258"/>
      <c r="AD55" s="258"/>
      <c r="AE55" s="258"/>
      <c r="AF55" s="289"/>
    </row>
    <row r="56" spans="2:32" s="1" customFormat="1" ht="18" customHeight="1">
      <c r="B56" s="1711"/>
      <c r="C56" s="1712"/>
      <c r="D56" s="1718"/>
      <c r="E56" s="1719"/>
      <c r="F56" s="1719"/>
      <c r="G56" s="1719"/>
      <c r="H56" s="1719"/>
      <c r="I56" s="1719"/>
      <c r="J56" s="1720"/>
      <c r="K56" s="1771"/>
      <c r="L56" s="1772"/>
      <c r="M56" s="1772"/>
      <c r="N56" s="1772"/>
      <c r="O56" s="1772"/>
      <c r="P56" s="1772"/>
      <c r="Q56" s="1772"/>
      <c r="R56" s="1772"/>
      <c r="S56" s="1772"/>
      <c r="T56" s="1772"/>
      <c r="U56" s="1772"/>
      <c r="V56" s="1772"/>
      <c r="W56" s="1772"/>
      <c r="X56" s="1772"/>
      <c r="Y56" s="1772"/>
      <c r="Z56" s="1772"/>
      <c r="AA56" s="1772"/>
      <c r="AB56" s="1772"/>
      <c r="AC56" s="1772"/>
      <c r="AD56" s="1772"/>
      <c r="AE56" s="1772"/>
      <c r="AF56" s="1773"/>
    </row>
    <row r="57" spans="2:32" s="1" customFormat="1" ht="18" customHeight="1" thickBot="1">
      <c r="B57" s="1739"/>
      <c r="C57" s="1740"/>
      <c r="D57" s="1765"/>
      <c r="E57" s="1766"/>
      <c r="F57" s="1766"/>
      <c r="G57" s="1766"/>
      <c r="H57" s="1766"/>
      <c r="I57" s="1766"/>
      <c r="J57" s="1767"/>
      <c r="K57" s="1774"/>
      <c r="L57" s="1775"/>
      <c r="M57" s="1775"/>
      <c r="N57" s="1775"/>
      <c r="O57" s="1775"/>
      <c r="P57" s="1775"/>
      <c r="Q57" s="1775"/>
      <c r="R57" s="1775"/>
      <c r="S57" s="1775"/>
      <c r="T57" s="1775"/>
      <c r="U57" s="1775"/>
      <c r="V57" s="1775"/>
      <c r="W57" s="1775"/>
      <c r="X57" s="1775"/>
      <c r="Y57" s="1775"/>
      <c r="Z57" s="1775"/>
      <c r="AA57" s="1775"/>
      <c r="AB57" s="1775"/>
      <c r="AC57" s="1775"/>
      <c r="AD57" s="1775"/>
      <c r="AE57" s="1775"/>
      <c r="AF57" s="1776"/>
    </row>
    <row r="58" spans="2:32" ht="15" customHeight="1"/>
    <row r="59" spans="2:32" s="1" customFormat="1" ht="18.75" customHeight="1" thickBot="1">
      <c r="B59" s="1799" t="s">
        <v>366</v>
      </c>
      <c r="C59" s="1799"/>
      <c r="D59" s="1799"/>
      <c r="E59" s="1799"/>
      <c r="F59" s="1799"/>
      <c r="G59" s="1799"/>
      <c r="H59" s="1799"/>
      <c r="I59" s="1799"/>
      <c r="J59" s="1799"/>
      <c r="K59" s="1799"/>
      <c r="L59" s="1799"/>
      <c r="M59" s="1799"/>
      <c r="N59" s="1799"/>
      <c r="O59" s="1799"/>
      <c r="P59" s="1799"/>
      <c r="Q59" s="1799"/>
      <c r="R59" s="1799"/>
      <c r="S59" s="1799"/>
      <c r="T59" s="1799"/>
      <c r="U59" s="1799"/>
      <c r="V59" s="1799"/>
      <c r="W59" s="1799"/>
      <c r="X59" s="1799"/>
      <c r="Y59" s="1799"/>
      <c r="Z59" s="1799"/>
      <c r="AA59" s="1799"/>
      <c r="AB59" s="1799"/>
      <c r="AC59" s="1799"/>
      <c r="AD59" s="1799"/>
      <c r="AE59" s="1799"/>
      <c r="AF59" s="1799"/>
    </row>
    <row r="60" spans="2:32" s="1" customFormat="1" ht="17.25" customHeight="1">
      <c r="B60" s="1777" t="s">
        <v>361</v>
      </c>
      <c r="C60" s="1778"/>
      <c r="D60" s="1778"/>
      <c r="E60" s="1778"/>
      <c r="F60" s="1778"/>
      <c r="G60" s="1778"/>
      <c r="H60" s="1778"/>
      <c r="I60" s="1778"/>
      <c r="J60" s="1779"/>
      <c r="K60" s="1780" t="s">
        <v>362</v>
      </c>
      <c r="L60" s="1778"/>
      <c r="M60" s="1778"/>
      <c r="N60" s="1778"/>
      <c r="O60" s="1778"/>
      <c r="P60" s="1778"/>
      <c r="Q60" s="1778"/>
      <c r="R60" s="1778"/>
      <c r="S60" s="1778"/>
      <c r="T60" s="1778"/>
      <c r="U60" s="1778"/>
      <c r="V60" s="1778"/>
      <c r="W60" s="1778"/>
      <c r="X60" s="1778"/>
      <c r="Y60" s="1778"/>
      <c r="Z60" s="1778"/>
      <c r="AA60" s="1778"/>
      <c r="AB60" s="1778"/>
      <c r="AC60" s="1778"/>
      <c r="AD60" s="1778"/>
      <c r="AE60" s="1778"/>
      <c r="AF60" s="1781"/>
    </row>
    <row r="61" spans="2:32" s="1" customFormat="1" ht="18" customHeight="1">
      <c r="B61" s="1709"/>
      <c r="C61" s="1710"/>
      <c r="D61" s="1715" t="s">
        <v>547</v>
      </c>
      <c r="E61" s="1716"/>
      <c r="F61" s="1716"/>
      <c r="G61" s="1716"/>
      <c r="H61" s="1716"/>
      <c r="I61" s="1716"/>
      <c r="J61" s="1717"/>
      <c r="K61" s="213" t="s">
        <v>364</v>
      </c>
      <c r="L61" s="214"/>
      <c r="M61" s="214"/>
      <c r="N61" s="214"/>
      <c r="O61" s="214"/>
      <c r="P61" s="214"/>
      <c r="Q61" s="214"/>
      <c r="R61" s="214"/>
      <c r="S61" s="215" t="s">
        <v>363</v>
      </c>
      <c r="T61" s="214"/>
      <c r="U61" s="214"/>
      <c r="V61" s="214"/>
      <c r="W61" s="214"/>
      <c r="X61" s="214"/>
      <c r="Y61" s="214"/>
      <c r="Z61" s="214"/>
      <c r="AA61" s="214"/>
      <c r="AB61" s="214"/>
      <c r="AC61" s="214"/>
      <c r="AD61" s="214"/>
      <c r="AE61" s="214"/>
      <c r="AF61" s="288"/>
    </row>
    <row r="62" spans="2:32" s="1" customFormat="1" ht="18" customHeight="1">
      <c r="B62" s="1711"/>
      <c r="C62" s="1712"/>
      <c r="D62" s="1718"/>
      <c r="E62" s="1719"/>
      <c r="F62" s="1719"/>
      <c r="G62" s="1719"/>
      <c r="H62" s="1719"/>
      <c r="I62" s="1719"/>
      <c r="J62" s="1720"/>
      <c r="K62" s="1801"/>
      <c r="L62" s="1712"/>
      <c r="M62" s="1712"/>
      <c r="N62" s="1712"/>
      <c r="O62" s="1712"/>
      <c r="P62" s="1712"/>
      <c r="Q62" s="1712"/>
      <c r="R62" s="1712"/>
      <c r="S62" s="1806"/>
      <c r="T62" s="1712"/>
      <c r="U62" s="1712"/>
      <c r="V62" s="1712"/>
      <c r="W62" s="1712"/>
      <c r="X62" s="1712"/>
      <c r="Y62" s="1712"/>
      <c r="Z62" s="1712"/>
      <c r="AA62" s="1712"/>
      <c r="AB62" s="1712"/>
      <c r="AC62" s="1712"/>
      <c r="AD62" s="1712"/>
      <c r="AE62" s="1712"/>
      <c r="AF62" s="1807"/>
    </row>
    <row r="63" spans="2:32" s="1" customFormat="1" ht="18" customHeight="1">
      <c r="B63" s="1711"/>
      <c r="C63" s="1712"/>
      <c r="D63" s="1718"/>
      <c r="E63" s="1719"/>
      <c r="F63" s="1719"/>
      <c r="G63" s="1719"/>
      <c r="H63" s="1719"/>
      <c r="I63" s="1719"/>
      <c r="J63" s="1720"/>
      <c r="K63" s="1801"/>
      <c r="L63" s="1712"/>
      <c r="M63" s="1712"/>
      <c r="N63" s="1712"/>
      <c r="O63" s="1712"/>
      <c r="P63" s="1712"/>
      <c r="Q63" s="1712"/>
      <c r="R63" s="1712"/>
      <c r="S63" s="1806"/>
      <c r="T63" s="1712"/>
      <c r="U63" s="1712"/>
      <c r="V63" s="1712"/>
      <c r="W63" s="1712"/>
      <c r="X63" s="1712"/>
      <c r="Y63" s="1712"/>
      <c r="Z63" s="1712"/>
      <c r="AA63" s="1712"/>
      <c r="AB63" s="1712"/>
      <c r="AC63" s="1712"/>
      <c r="AD63" s="1712"/>
      <c r="AE63" s="1712"/>
      <c r="AF63" s="1807"/>
    </row>
    <row r="64" spans="2:32" s="1" customFormat="1" ht="18" customHeight="1">
      <c r="B64" s="1711"/>
      <c r="C64" s="1712"/>
      <c r="D64" s="1718"/>
      <c r="E64" s="1719"/>
      <c r="F64" s="1719"/>
      <c r="G64" s="1719"/>
      <c r="H64" s="1719"/>
      <c r="I64" s="1719"/>
      <c r="J64" s="1720"/>
      <c r="K64" s="1802"/>
      <c r="L64" s="1803"/>
      <c r="M64" s="1803"/>
      <c r="N64" s="1803"/>
      <c r="O64" s="1803"/>
      <c r="P64" s="1803"/>
      <c r="Q64" s="1803"/>
      <c r="R64" s="1803"/>
      <c r="S64" s="1808"/>
      <c r="T64" s="1803"/>
      <c r="U64" s="1803"/>
      <c r="V64" s="1803"/>
      <c r="W64" s="1803"/>
      <c r="X64" s="1803"/>
      <c r="Y64" s="1803"/>
      <c r="Z64" s="1803"/>
      <c r="AA64" s="1803"/>
      <c r="AB64" s="1803"/>
      <c r="AC64" s="1803"/>
      <c r="AD64" s="1803"/>
      <c r="AE64" s="1803"/>
      <c r="AF64" s="1809"/>
    </row>
    <row r="65" spans="1:32" s="1" customFormat="1" ht="18" customHeight="1" thickBot="1">
      <c r="B65" s="1739"/>
      <c r="C65" s="1740"/>
      <c r="D65" s="1765"/>
      <c r="E65" s="1766"/>
      <c r="F65" s="1766"/>
      <c r="G65" s="1766"/>
      <c r="H65" s="1766"/>
      <c r="I65" s="1766"/>
      <c r="J65" s="1767"/>
      <c r="K65" s="1804"/>
      <c r="L65" s="1805"/>
      <c r="M65" s="1805"/>
      <c r="N65" s="1805"/>
      <c r="O65" s="1805"/>
      <c r="P65" s="1805"/>
      <c r="Q65" s="1805"/>
      <c r="R65" s="1805"/>
      <c r="S65" s="1810"/>
      <c r="T65" s="1805"/>
      <c r="U65" s="1805"/>
      <c r="V65" s="1805"/>
      <c r="W65" s="1805"/>
      <c r="X65" s="1805"/>
      <c r="Y65" s="1805"/>
      <c r="Z65" s="1805"/>
      <c r="AA65" s="1805"/>
      <c r="AB65" s="1805"/>
      <c r="AC65" s="1805"/>
      <c r="AD65" s="1805"/>
      <c r="AE65" s="1805"/>
      <c r="AF65" s="1811"/>
    </row>
    <row r="66" spans="1:32" ht="15" customHeight="1">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row>
    <row r="67" spans="1:32" ht="17.25" customHeight="1">
      <c r="A67" s="3">
        <v>3</v>
      </c>
      <c r="B67" s="3" t="s">
        <v>596</v>
      </c>
    </row>
    <row r="68" spans="1:32" ht="35.25" customHeight="1">
      <c r="B68" s="1800" t="s">
        <v>21</v>
      </c>
      <c r="C68" s="1800"/>
      <c r="D68" s="1800"/>
      <c r="E68" s="1800"/>
      <c r="F68" s="1800"/>
      <c r="G68" s="1800"/>
      <c r="H68" s="1800"/>
      <c r="I68" s="1800"/>
      <c r="J68" s="1800"/>
      <c r="K68" s="1800"/>
      <c r="L68" s="1800"/>
      <c r="M68" s="1800"/>
      <c r="N68" s="1800"/>
      <c r="O68" s="1800"/>
      <c r="P68" s="1800"/>
      <c r="Q68" s="1800"/>
      <c r="R68" s="1800"/>
      <c r="S68" s="1800"/>
      <c r="T68" s="1800"/>
      <c r="U68" s="1800"/>
      <c r="V68" s="1800"/>
      <c r="W68" s="1800"/>
      <c r="X68" s="1800"/>
      <c r="Y68" s="1800"/>
      <c r="Z68" s="1800"/>
      <c r="AA68" s="1800"/>
      <c r="AB68" s="1800"/>
      <c r="AC68" s="1800"/>
      <c r="AD68" s="1800"/>
      <c r="AE68" s="1800"/>
      <c r="AF68" s="1800"/>
    </row>
    <row r="69" spans="1:32" ht="17.25" customHeight="1" thickBot="1">
      <c r="B69" s="3" t="s">
        <v>6</v>
      </c>
    </row>
    <row r="70" spans="1:32" ht="18" customHeight="1">
      <c r="A70" s="5"/>
      <c r="B70" s="15" t="s">
        <v>7</v>
      </c>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9"/>
    </row>
    <row r="71" spans="1:32" ht="18" customHeight="1">
      <c r="A71" s="5"/>
      <c r="B71" s="1734"/>
      <c r="C71" s="1728"/>
      <c r="D71" s="1728"/>
      <c r="E71" s="1728"/>
      <c r="F71" s="1728"/>
      <c r="G71" s="1728"/>
      <c r="H71" s="1728"/>
      <c r="I71" s="1728"/>
      <c r="J71" s="1728"/>
      <c r="K71" s="1728"/>
      <c r="L71" s="1728"/>
      <c r="M71" s="1728"/>
      <c r="N71" s="1728"/>
      <c r="O71" s="1728"/>
      <c r="P71" s="1728"/>
      <c r="Q71" s="1728"/>
      <c r="R71" s="1728"/>
      <c r="S71" s="1728"/>
      <c r="T71" s="1728"/>
      <c r="U71" s="1728"/>
      <c r="V71" s="1728"/>
      <c r="W71" s="1728"/>
      <c r="X71" s="1728"/>
      <c r="Y71" s="1728"/>
      <c r="Z71" s="1728"/>
      <c r="AA71" s="1728"/>
      <c r="AB71" s="1728"/>
      <c r="AC71" s="1728"/>
      <c r="AD71" s="1728"/>
      <c r="AE71" s="1728"/>
      <c r="AF71" s="1729"/>
    </row>
    <row r="72" spans="1:32" ht="18" customHeight="1">
      <c r="A72" s="5"/>
      <c r="B72" s="1734"/>
      <c r="C72" s="1728"/>
      <c r="D72" s="1728"/>
      <c r="E72" s="1728"/>
      <c r="F72" s="1728"/>
      <c r="G72" s="1728"/>
      <c r="H72" s="1728"/>
      <c r="I72" s="1728"/>
      <c r="J72" s="1728"/>
      <c r="K72" s="1728"/>
      <c r="L72" s="1728"/>
      <c r="M72" s="1728"/>
      <c r="N72" s="1728"/>
      <c r="O72" s="1728"/>
      <c r="P72" s="1728"/>
      <c r="Q72" s="1728"/>
      <c r="R72" s="1728"/>
      <c r="S72" s="1728"/>
      <c r="T72" s="1728"/>
      <c r="U72" s="1728"/>
      <c r="V72" s="1728"/>
      <c r="W72" s="1728"/>
      <c r="X72" s="1728"/>
      <c r="Y72" s="1728"/>
      <c r="Z72" s="1728"/>
      <c r="AA72" s="1728"/>
      <c r="AB72" s="1728"/>
      <c r="AC72" s="1728"/>
      <c r="AD72" s="1728"/>
      <c r="AE72" s="1728"/>
      <c r="AF72" s="1729"/>
    </row>
    <row r="73" spans="1:32" ht="18" customHeight="1">
      <c r="A73" s="5"/>
      <c r="B73" s="1738"/>
      <c r="C73" s="1731"/>
      <c r="D73" s="1731"/>
      <c r="E73" s="1731"/>
      <c r="F73" s="1731"/>
      <c r="G73" s="1731"/>
      <c r="H73" s="1731"/>
      <c r="I73" s="1731"/>
      <c r="J73" s="1731"/>
      <c r="K73" s="1731"/>
      <c r="L73" s="1731"/>
      <c r="M73" s="1731"/>
      <c r="N73" s="1731"/>
      <c r="O73" s="1731"/>
      <c r="P73" s="1731"/>
      <c r="Q73" s="1731"/>
      <c r="R73" s="1731"/>
      <c r="S73" s="1731"/>
      <c r="T73" s="1731"/>
      <c r="U73" s="1731"/>
      <c r="V73" s="1731"/>
      <c r="W73" s="1731"/>
      <c r="X73" s="1731"/>
      <c r="Y73" s="1731"/>
      <c r="Z73" s="1731"/>
      <c r="AA73" s="1731"/>
      <c r="AB73" s="1731"/>
      <c r="AC73" s="1731"/>
      <c r="AD73" s="1731"/>
      <c r="AE73" s="1731"/>
      <c r="AF73" s="1732"/>
    </row>
    <row r="74" spans="1:32" ht="18" customHeight="1">
      <c r="A74" s="5"/>
      <c r="B74" s="7" t="s">
        <v>573</v>
      </c>
      <c r="C74" s="304"/>
      <c r="D74" s="304"/>
      <c r="E74" s="304"/>
      <c r="F74" s="304"/>
      <c r="G74" s="304"/>
      <c r="H74" s="304"/>
      <c r="I74" s="304"/>
      <c r="J74" s="304"/>
      <c r="K74" s="304"/>
      <c r="L74" s="304"/>
      <c r="M74" s="304"/>
      <c r="N74" s="304"/>
      <c r="O74" s="304"/>
      <c r="P74" s="304"/>
      <c r="Q74" s="304"/>
      <c r="R74" s="304"/>
      <c r="S74" s="304"/>
      <c r="T74" s="304"/>
      <c r="U74" s="304"/>
      <c r="V74" s="304"/>
      <c r="W74" s="304"/>
      <c r="X74" s="304"/>
      <c r="Y74" s="304"/>
      <c r="Z74" s="304"/>
      <c r="AA74" s="304"/>
      <c r="AB74" s="304"/>
      <c r="AC74" s="304"/>
      <c r="AD74" s="304"/>
      <c r="AE74" s="304"/>
      <c r="AF74" s="305"/>
    </row>
    <row r="75" spans="1:32" ht="18" customHeight="1">
      <c r="A75" s="5"/>
      <c r="B75" s="1734"/>
      <c r="C75" s="1728"/>
      <c r="D75" s="1728"/>
      <c r="E75" s="1728"/>
      <c r="F75" s="1728"/>
      <c r="G75" s="1728"/>
      <c r="H75" s="1728"/>
      <c r="I75" s="1728"/>
      <c r="J75" s="1728"/>
      <c r="K75" s="1728"/>
      <c r="L75" s="1728"/>
      <c r="M75" s="1728"/>
      <c r="N75" s="1728"/>
      <c r="O75" s="1728"/>
      <c r="P75" s="1728"/>
      <c r="Q75" s="1728"/>
      <c r="R75" s="1728"/>
      <c r="S75" s="1728"/>
      <c r="T75" s="1728"/>
      <c r="U75" s="1728"/>
      <c r="V75" s="1728"/>
      <c r="W75" s="1728"/>
      <c r="X75" s="1728"/>
      <c r="Y75" s="1728"/>
      <c r="Z75" s="1728"/>
      <c r="AA75" s="1728"/>
      <c r="AB75" s="1728"/>
      <c r="AC75" s="1728"/>
      <c r="AD75" s="1728"/>
      <c r="AE75" s="1728"/>
      <c r="AF75" s="1729"/>
    </row>
    <row r="76" spans="1:32" ht="18" customHeight="1">
      <c r="A76" s="5"/>
      <c r="B76" s="1734"/>
      <c r="C76" s="1728"/>
      <c r="D76" s="1728"/>
      <c r="E76" s="1728"/>
      <c r="F76" s="1728"/>
      <c r="G76" s="1728"/>
      <c r="H76" s="1728"/>
      <c r="I76" s="1728"/>
      <c r="J76" s="1728"/>
      <c r="K76" s="1728"/>
      <c r="L76" s="1728"/>
      <c r="M76" s="1728"/>
      <c r="N76" s="1728"/>
      <c r="O76" s="1728"/>
      <c r="P76" s="1728"/>
      <c r="Q76" s="1728"/>
      <c r="R76" s="1728"/>
      <c r="S76" s="1728"/>
      <c r="T76" s="1728"/>
      <c r="U76" s="1728"/>
      <c r="V76" s="1728"/>
      <c r="W76" s="1728"/>
      <c r="X76" s="1728"/>
      <c r="Y76" s="1728"/>
      <c r="Z76" s="1728"/>
      <c r="AA76" s="1728"/>
      <c r="AB76" s="1728"/>
      <c r="AC76" s="1728"/>
      <c r="AD76" s="1728"/>
      <c r="AE76" s="1728"/>
      <c r="AF76" s="1729"/>
    </row>
    <row r="77" spans="1:32" ht="18" customHeight="1">
      <c r="A77" s="5"/>
      <c r="B77" s="1738"/>
      <c r="C77" s="1731"/>
      <c r="D77" s="1731"/>
      <c r="E77" s="1731"/>
      <c r="F77" s="1731"/>
      <c r="G77" s="1731"/>
      <c r="H77" s="1731"/>
      <c r="I77" s="1731"/>
      <c r="J77" s="1731"/>
      <c r="K77" s="1731"/>
      <c r="L77" s="1731"/>
      <c r="M77" s="1731"/>
      <c r="N77" s="1731"/>
      <c r="O77" s="1731"/>
      <c r="P77" s="1731"/>
      <c r="Q77" s="1731"/>
      <c r="R77" s="1731"/>
      <c r="S77" s="1731"/>
      <c r="T77" s="1731"/>
      <c r="U77" s="1731"/>
      <c r="V77" s="1731"/>
      <c r="W77" s="1731"/>
      <c r="X77" s="1731"/>
      <c r="Y77" s="1731"/>
      <c r="Z77" s="1731"/>
      <c r="AA77" s="1731"/>
      <c r="AB77" s="1731"/>
      <c r="AC77" s="1731"/>
      <c r="AD77" s="1731"/>
      <c r="AE77" s="1731"/>
      <c r="AF77" s="1732"/>
    </row>
    <row r="78" spans="1:32" ht="18" customHeight="1">
      <c r="A78" s="5"/>
      <c r="B78" s="7" t="s">
        <v>574</v>
      </c>
      <c r="C78" s="304"/>
      <c r="D78" s="304"/>
      <c r="E78" s="304"/>
      <c r="F78" s="304"/>
      <c r="G78" s="304"/>
      <c r="H78" s="304"/>
      <c r="I78" s="304"/>
      <c r="J78" s="304"/>
      <c r="K78" s="304"/>
      <c r="L78" s="304"/>
      <c r="M78" s="304"/>
      <c r="N78" s="304"/>
      <c r="O78" s="304"/>
      <c r="P78" s="304"/>
      <c r="Q78" s="304"/>
      <c r="R78" s="304"/>
      <c r="S78" s="304"/>
      <c r="T78" s="304"/>
      <c r="U78" s="304"/>
      <c r="V78" s="304"/>
      <c r="W78" s="304"/>
      <c r="X78" s="304"/>
      <c r="Y78" s="304"/>
      <c r="Z78" s="304"/>
      <c r="AA78" s="304"/>
      <c r="AB78" s="304"/>
      <c r="AC78" s="304"/>
      <c r="AD78" s="304"/>
      <c r="AE78" s="304"/>
      <c r="AF78" s="305"/>
    </row>
    <row r="79" spans="1:32" ht="18" customHeight="1">
      <c r="A79" s="5"/>
      <c r="B79" s="1734"/>
      <c r="C79" s="1728"/>
      <c r="D79" s="1728"/>
      <c r="E79" s="1728"/>
      <c r="F79" s="1728"/>
      <c r="G79" s="1728"/>
      <c r="H79" s="1728"/>
      <c r="I79" s="1728"/>
      <c r="J79" s="1728"/>
      <c r="K79" s="1728"/>
      <c r="L79" s="1728"/>
      <c r="M79" s="1728"/>
      <c r="N79" s="1728"/>
      <c r="O79" s="1728"/>
      <c r="P79" s="1728"/>
      <c r="Q79" s="1728"/>
      <c r="R79" s="1728"/>
      <c r="S79" s="1728"/>
      <c r="T79" s="1728"/>
      <c r="U79" s="1728"/>
      <c r="V79" s="1728"/>
      <c r="W79" s="1728"/>
      <c r="X79" s="1728"/>
      <c r="Y79" s="1728"/>
      <c r="Z79" s="1728"/>
      <c r="AA79" s="1728"/>
      <c r="AB79" s="1728"/>
      <c r="AC79" s="1728"/>
      <c r="AD79" s="1728"/>
      <c r="AE79" s="1728"/>
      <c r="AF79" s="1729"/>
    </row>
    <row r="80" spans="1:32" ht="18" customHeight="1">
      <c r="A80" s="5"/>
      <c r="B80" s="1734"/>
      <c r="C80" s="1728"/>
      <c r="D80" s="1728"/>
      <c r="E80" s="1728"/>
      <c r="F80" s="1728"/>
      <c r="G80" s="1728"/>
      <c r="H80" s="1728"/>
      <c r="I80" s="1728"/>
      <c r="J80" s="1728"/>
      <c r="K80" s="1728"/>
      <c r="L80" s="1728"/>
      <c r="M80" s="1728"/>
      <c r="N80" s="1728"/>
      <c r="O80" s="1728"/>
      <c r="P80" s="1728"/>
      <c r="Q80" s="1728"/>
      <c r="R80" s="1728"/>
      <c r="S80" s="1728"/>
      <c r="T80" s="1728"/>
      <c r="U80" s="1728"/>
      <c r="V80" s="1728"/>
      <c r="W80" s="1728"/>
      <c r="X80" s="1728"/>
      <c r="Y80" s="1728"/>
      <c r="Z80" s="1728"/>
      <c r="AA80" s="1728"/>
      <c r="AB80" s="1728"/>
      <c r="AC80" s="1728"/>
      <c r="AD80" s="1728"/>
      <c r="AE80" s="1728"/>
      <c r="AF80" s="1729"/>
    </row>
    <row r="81" spans="1:32" ht="18" customHeight="1" thickBot="1">
      <c r="A81" s="5"/>
      <c r="B81" s="1735"/>
      <c r="C81" s="1736"/>
      <c r="D81" s="1736"/>
      <c r="E81" s="1736"/>
      <c r="F81" s="1736"/>
      <c r="G81" s="1736"/>
      <c r="H81" s="1736"/>
      <c r="I81" s="1736"/>
      <c r="J81" s="1736"/>
      <c r="K81" s="1736"/>
      <c r="L81" s="1736"/>
      <c r="M81" s="1736"/>
      <c r="N81" s="1736"/>
      <c r="O81" s="1736"/>
      <c r="P81" s="1736"/>
      <c r="Q81" s="1736"/>
      <c r="R81" s="1736"/>
      <c r="S81" s="1736"/>
      <c r="T81" s="1736"/>
      <c r="U81" s="1736"/>
      <c r="V81" s="1736"/>
      <c r="W81" s="1736"/>
      <c r="X81" s="1736"/>
      <c r="Y81" s="1736"/>
      <c r="Z81" s="1736"/>
      <c r="AA81" s="1736"/>
      <c r="AB81" s="1736"/>
      <c r="AC81" s="1736"/>
      <c r="AD81" s="1736"/>
      <c r="AE81" s="1736"/>
      <c r="AF81" s="1737"/>
    </row>
    <row r="82" spans="1:32" ht="14.25" customHeight="1"/>
    <row r="83" spans="1:32" ht="17.25" customHeight="1">
      <c r="B83" s="3" t="s">
        <v>8</v>
      </c>
    </row>
    <row r="84" spans="1:32" ht="17.25" customHeight="1" thickBot="1">
      <c r="B84" s="1762" t="s">
        <v>602</v>
      </c>
      <c r="C84" s="1762"/>
      <c r="D84" s="1762"/>
      <c r="E84" s="1762"/>
      <c r="F84" s="1762"/>
      <c r="G84" s="1762"/>
      <c r="H84" s="1762"/>
      <c r="I84" s="1762"/>
      <c r="J84" s="1762"/>
      <c r="K84" s="1762"/>
      <c r="L84" s="1762"/>
      <c r="M84" s="1762"/>
      <c r="N84" s="1762"/>
      <c r="O84" s="1762"/>
      <c r="P84" s="1762"/>
      <c r="Q84" s="1762"/>
      <c r="R84" s="1762"/>
      <c r="S84" s="1762"/>
      <c r="T84" s="1762"/>
      <c r="U84" s="1762"/>
      <c r="V84" s="1762"/>
      <c r="W84" s="1762"/>
      <c r="X84" s="1762"/>
      <c r="Y84" s="1762"/>
      <c r="Z84" s="1762"/>
      <c r="AA84" s="1762"/>
      <c r="AB84" s="1762"/>
      <c r="AC84" s="1762"/>
      <c r="AD84" s="1762"/>
      <c r="AE84" s="1762"/>
      <c r="AF84" s="1762"/>
    </row>
    <row r="85" spans="1:32" ht="18" customHeight="1">
      <c r="A85" s="5"/>
      <c r="B85" s="15" t="s">
        <v>7</v>
      </c>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9"/>
    </row>
    <row r="86" spans="1:32" ht="18" customHeight="1">
      <c r="A86" s="5"/>
      <c r="B86" s="1734"/>
      <c r="C86" s="1728"/>
      <c r="D86" s="1728"/>
      <c r="E86" s="1728"/>
      <c r="F86" s="1728"/>
      <c r="G86" s="1728"/>
      <c r="H86" s="1728"/>
      <c r="I86" s="1728"/>
      <c r="J86" s="1728"/>
      <c r="K86" s="1728"/>
      <c r="L86" s="1728"/>
      <c r="M86" s="1728"/>
      <c r="N86" s="1728"/>
      <c r="O86" s="1728"/>
      <c r="P86" s="1728"/>
      <c r="Q86" s="1728"/>
      <c r="R86" s="1728"/>
      <c r="S86" s="1728"/>
      <c r="T86" s="1728"/>
      <c r="U86" s="1728"/>
      <c r="V86" s="1728"/>
      <c r="W86" s="1728"/>
      <c r="X86" s="1728"/>
      <c r="Y86" s="1728"/>
      <c r="Z86" s="1728"/>
      <c r="AA86" s="1728"/>
      <c r="AB86" s="1728"/>
      <c r="AC86" s="1728"/>
      <c r="AD86" s="1728"/>
      <c r="AE86" s="1728"/>
      <c r="AF86" s="1729"/>
    </row>
    <row r="87" spans="1:32" ht="18" customHeight="1">
      <c r="A87" s="5"/>
      <c r="B87" s="1734"/>
      <c r="C87" s="1728"/>
      <c r="D87" s="1728"/>
      <c r="E87" s="1728"/>
      <c r="F87" s="1728"/>
      <c r="G87" s="1728"/>
      <c r="H87" s="1728"/>
      <c r="I87" s="1728"/>
      <c r="J87" s="1728"/>
      <c r="K87" s="1728"/>
      <c r="L87" s="1728"/>
      <c r="M87" s="1728"/>
      <c r="N87" s="1728"/>
      <c r="O87" s="1728"/>
      <c r="P87" s="1728"/>
      <c r="Q87" s="1728"/>
      <c r="R87" s="1728"/>
      <c r="S87" s="1728"/>
      <c r="T87" s="1728"/>
      <c r="U87" s="1728"/>
      <c r="V87" s="1728"/>
      <c r="W87" s="1728"/>
      <c r="X87" s="1728"/>
      <c r="Y87" s="1728"/>
      <c r="Z87" s="1728"/>
      <c r="AA87" s="1728"/>
      <c r="AB87" s="1728"/>
      <c r="AC87" s="1728"/>
      <c r="AD87" s="1728"/>
      <c r="AE87" s="1728"/>
      <c r="AF87" s="1729"/>
    </row>
    <row r="88" spans="1:32" ht="18" customHeight="1">
      <c r="A88" s="5"/>
      <c r="B88" s="1738"/>
      <c r="C88" s="1731"/>
      <c r="D88" s="1731"/>
      <c r="E88" s="1731"/>
      <c r="F88" s="1731"/>
      <c r="G88" s="1731"/>
      <c r="H88" s="1731"/>
      <c r="I88" s="1731"/>
      <c r="J88" s="1731"/>
      <c r="K88" s="1731"/>
      <c r="L88" s="1731"/>
      <c r="M88" s="1731"/>
      <c r="N88" s="1731"/>
      <c r="O88" s="1731"/>
      <c r="P88" s="1731"/>
      <c r="Q88" s="1731"/>
      <c r="R88" s="1731"/>
      <c r="S88" s="1731"/>
      <c r="T88" s="1731"/>
      <c r="U88" s="1731"/>
      <c r="V88" s="1731"/>
      <c r="W88" s="1731"/>
      <c r="X88" s="1731"/>
      <c r="Y88" s="1731"/>
      <c r="Z88" s="1731"/>
      <c r="AA88" s="1731"/>
      <c r="AB88" s="1731"/>
      <c r="AC88" s="1731"/>
      <c r="AD88" s="1731"/>
      <c r="AE88" s="1731"/>
      <c r="AF88" s="1732"/>
    </row>
    <row r="89" spans="1:32" ht="18" customHeight="1">
      <c r="A89" s="5"/>
      <c r="B89" s="7" t="s">
        <v>572</v>
      </c>
      <c r="C89" s="304"/>
      <c r="D89" s="304"/>
      <c r="E89" s="304"/>
      <c r="F89" s="304"/>
      <c r="G89" s="304"/>
      <c r="H89" s="304"/>
      <c r="I89" s="304"/>
      <c r="J89" s="304"/>
      <c r="K89" s="304"/>
      <c r="L89" s="304"/>
      <c r="M89" s="304"/>
      <c r="N89" s="304"/>
      <c r="O89" s="304"/>
      <c r="P89" s="304"/>
      <c r="Q89" s="304"/>
      <c r="R89" s="304"/>
      <c r="S89" s="304"/>
      <c r="T89" s="304"/>
      <c r="U89" s="304"/>
      <c r="V89" s="304"/>
      <c r="W89" s="304"/>
      <c r="X89" s="304"/>
      <c r="Y89" s="304"/>
      <c r="Z89" s="304"/>
      <c r="AA89" s="304"/>
      <c r="AB89" s="304"/>
      <c r="AC89" s="304"/>
      <c r="AD89" s="304"/>
      <c r="AE89" s="304"/>
      <c r="AF89" s="305"/>
    </row>
    <row r="90" spans="1:32" ht="18" customHeight="1">
      <c r="A90" s="5"/>
      <c r="B90" s="1734"/>
      <c r="C90" s="1728"/>
      <c r="D90" s="1728"/>
      <c r="E90" s="1728"/>
      <c r="F90" s="1728"/>
      <c r="G90" s="1728"/>
      <c r="H90" s="1728"/>
      <c r="I90" s="1728"/>
      <c r="J90" s="1728"/>
      <c r="K90" s="1728"/>
      <c r="L90" s="1728"/>
      <c r="M90" s="1728"/>
      <c r="N90" s="1728"/>
      <c r="O90" s="1728"/>
      <c r="P90" s="1728"/>
      <c r="Q90" s="1728"/>
      <c r="R90" s="1728"/>
      <c r="S90" s="1728"/>
      <c r="T90" s="1728"/>
      <c r="U90" s="1728"/>
      <c r="V90" s="1728"/>
      <c r="W90" s="1728"/>
      <c r="X90" s="1728"/>
      <c r="Y90" s="1728"/>
      <c r="Z90" s="1728"/>
      <c r="AA90" s="1728"/>
      <c r="AB90" s="1728"/>
      <c r="AC90" s="1728"/>
      <c r="AD90" s="1728"/>
      <c r="AE90" s="1728"/>
      <c r="AF90" s="1729"/>
    </row>
    <row r="91" spans="1:32" ht="18" customHeight="1">
      <c r="A91" s="5"/>
      <c r="B91" s="1734"/>
      <c r="C91" s="1728"/>
      <c r="D91" s="1728"/>
      <c r="E91" s="1728"/>
      <c r="F91" s="1728"/>
      <c r="G91" s="1728"/>
      <c r="H91" s="1728"/>
      <c r="I91" s="1728"/>
      <c r="J91" s="1728"/>
      <c r="K91" s="1728"/>
      <c r="L91" s="1728"/>
      <c r="M91" s="1728"/>
      <c r="N91" s="1728"/>
      <c r="O91" s="1728"/>
      <c r="P91" s="1728"/>
      <c r="Q91" s="1728"/>
      <c r="R91" s="1728"/>
      <c r="S91" s="1728"/>
      <c r="T91" s="1728"/>
      <c r="U91" s="1728"/>
      <c r="V91" s="1728"/>
      <c r="W91" s="1728"/>
      <c r="X91" s="1728"/>
      <c r="Y91" s="1728"/>
      <c r="Z91" s="1728"/>
      <c r="AA91" s="1728"/>
      <c r="AB91" s="1728"/>
      <c r="AC91" s="1728"/>
      <c r="AD91" s="1728"/>
      <c r="AE91" s="1728"/>
      <c r="AF91" s="1729"/>
    </row>
    <row r="92" spans="1:32" ht="18" customHeight="1">
      <c r="A92" s="5"/>
      <c r="B92" s="1738"/>
      <c r="C92" s="1731"/>
      <c r="D92" s="1731"/>
      <c r="E92" s="1731"/>
      <c r="F92" s="1731"/>
      <c r="G92" s="1731"/>
      <c r="H92" s="1731"/>
      <c r="I92" s="1731"/>
      <c r="J92" s="1731"/>
      <c r="K92" s="1731"/>
      <c r="L92" s="1731"/>
      <c r="M92" s="1731"/>
      <c r="N92" s="1731"/>
      <c r="O92" s="1731"/>
      <c r="P92" s="1731"/>
      <c r="Q92" s="1731"/>
      <c r="R92" s="1731"/>
      <c r="S92" s="1731"/>
      <c r="T92" s="1731"/>
      <c r="U92" s="1731"/>
      <c r="V92" s="1731"/>
      <c r="W92" s="1731"/>
      <c r="X92" s="1731"/>
      <c r="Y92" s="1731"/>
      <c r="Z92" s="1731"/>
      <c r="AA92" s="1731"/>
      <c r="AB92" s="1731"/>
      <c r="AC92" s="1731"/>
      <c r="AD92" s="1731"/>
      <c r="AE92" s="1731"/>
      <c r="AF92" s="1732"/>
    </row>
    <row r="93" spans="1:32" ht="18" customHeight="1">
      <c r="A93" s="5"/>
      <c r="B93" s="7" t="s">
        <v>575</v>
      </c>
      <c r="C93" s="304"/>
      <c r="D93" s="304"/>
      <c r="E93" s="304"/>
      <c r="F93" s="304"/>
      <c r="G93" s="304"/>
      <c r="H93" s="304"/>
      <c r="I93" s="304"/>
      <c r="J93" s="304"/>
      <c r="K93" s="304"/>
      <c r="L93" s="304"/>
      <c r="M93" s="304"/>
      <c r="N93" s="304"/>
      <c r="O93" s="304"/>
      <c r="P93" s="304"/>
      <c r="Q93" s="304"/>
      <c r="R93" s="304"/>
      <c r="S93" s="304"/>
      <c r="T93" s="304"/>
      <c r="U93" s="304"/>
      <c r="V93" s="304"/>
      <c r="W93" s="304"/>
      <c r="X93" s="304"/>
      <c r="Y93" s="304"/>
      <c r="Z93" s="304"/>
      <c r="AA93" s="304"/>
      <c r="AB93" s="304"/>
      <c r="AC93" s="304"/>
      <c r="AD93" s="304"/>
      <c r="AE93" s="304"/>
      <c r="AF93" s="305"/>
    </row>
    <row r="94" spans="1:32" ht="18" customHeight="1">
      <c r="A94" s="5"/>
      <c r="B94" s="1734"/>
      <c r="C94" s="1728"/>
      <c r="D94" s="1728"/>
      <c r="E94" s="1728"/>
      <c r="F94" s="1728"/>
      <c r="G94" s="1728"/>
      <c r="H94" s="1728"/>
      <c r="I94" s="1728"/>
      <c r="J94" s="1728"/>
      <c r="K94" s="1728"/>
      <c r="L94" s="1728"/>
      <c r="M94" s="1728"/>
      <c r="N94" s="1728"/>
      <c r="O94" s="1728"/>
      <c r="P94" s="1728"/>
      <c r="Q94" s="1728"/>
      <c r="R94" s="1728"/>
      <c r="S94" s="1728"/>
      <c r="T94" s="1728"/>
      <c r="U94" s="1728"/>
      <c r="V94" s="1728"/>
      <c r="W94" s="1728"/>
      <c r="X94" s="1728"/>
      <c r="Y94" s="1728"/>
      <c r="Z94" s="1728"/>
      <c r="AA94" s="1728"/>
      <c r="AB94" s="1728"/>
      <c r="AC94" s="1728"/>
      <c r="AD94" s="1728"/>
      <c r="AE94" s="1728"/>
      <c r="AF94" s="1729"/>
    </row>
    <row r="95" spans="1:32" ht="18" customHeight="1">
      <c r="A95" s="5"/>
      <c r="B95" s="1734"/>
      <c r="C95" s="1728"/>
      <c r="D95" s="1728"/>
      <c r="E95" s="1728"/>
      <c r="F95" s="1728"/>
      <c r="G95" s="1728"/>
      <c r="H95" s="1728"/>
      <c r="I95" s="1728"/>
      <c r="J95" s="1728"/>
      <c r="K95" s="1728"/>
      <c r="L95" s="1728"/>
      <c r="M95" s="1728"/>
      <c r="N95" s="1728"/>
      <c r="O95" s="1728"/>
      <c r="P95" s="1728"/>
      <c r="Q95" s="1728"/>
      <c r="R95" s="1728"/>
      <c r="S95" s="1728"/>
      <c r="T95" s="1728"/>
      <c r="U95" s="1728"/>
      <c r="V95" s="1728"/>
      <c r="W95" s="1728"/>
      <c r="X95" s="1728"/>
      <c r="Y95" s="1728"/>
      <c r="Z95" s="1728"/>
      <c r="AA95" s="1728"/>
      <c r="AB95" s="1728"/>
      <c r="AC95" s="1728"/>
      <c r="AD95" s="1728"/>
      <c r="AE95" s="1728"/>
      <c r="AF95" s="1729"/>
    </row>
    <row r="96" spans="1:32" ht="18" customHeight="1" thickBot="1">
      <c r="A96" s="5"/>
      <c r="B96" s="1735"/>
      <c r="C96" s="1736"/>
      <c r="D96" s="1736"/>
      <c r="E96" s="1736"/>
      <c r="F96" s="1736"/>
      <c r="G96" s="1736"/>
      <c r="H96" s="1736"/>
      <c r="I96" s="1736"/>
      <c r="J96" s="1736"/>
      <c r="K96" s="1736"/>
      <c r="L96" s="1736"/>
      <c r="M96" s="1736"/>
      <c r="N96" s="1736"/>
      <c r="O96" s="1736"/>
      <c r="P96" s="1736"/>
      <c r="Q96" s="1736"/>
      <c r="R96" s="1736"/>
      <c r="S96" s="1736"/>
      <c r="T96" s="1736"/>
      <c r="U96" s="1736"/>
      <c r="V96" s="1736"/>
      <c r="W96" s="1736"/>
      <c r="X96" s="1736"/>
      <c r="Y96" s="1736"/>
      <c r="Z96" s="1736"/>
      <c r="AA96" s="1736"/>
      <c r="AB96" s="1736"/>
      <c r="AC96" s="1736"/>
      <c r="AD96" s="1736"/>
      <c r="AE96" s="1736"/>
      <c r="AF96" s="1737"/>
    </row>
    <row r="97" spans="1:32" ht="14.25" customHeight="1"/>
    <row r="98" spans="1:32" ht="17.25" customHeight="1" thickBot="1">
      <c r="B98" s="3" t="s">
        <v>9</v>
      </c>
    </row>
    <row r="99" spans="1:32" ht="18" customHeight="1">
      <c r="A99" s="5"/>
      <c r="B99" s="15" t="s">
        <v>7</v>
      </c>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9"/>
    </row>
    <row r="100" spans="1:32" ht="18" customHeight="1">
      <c r="A100" s="5"/>
      <c r="B100" s="1734"/>
      <c r="C100" s="1728"/>
      <c r="D100" s="1728"/>
      <c r="E100" s="1728"/>
      <c r="F100" s="1728"/>
      <c r="G100" s="1728"/>
      <c r="H100" s="1728"/>
      <c r="I100" s="1728"/>
      <c r="J100" s="1728"/>
      <c r="K100" s="1728"/>
      <c r="L100" s="1728"/>
      <c r="M100" s="1728"/>
      <c r="N100" s="1728"/>
      <c r="O100" s="1728"/>
      <c r="P100" s="1728"/>
      <c r="Q100" s="1728"/>
      <c r="R100" s="1728"/>
      <c r="S100" s="1728"/>
      <c r="T100" s="1728"/>
      <c r="U100" s="1728"/>
      <c r="V100" s="1728"/>
      <c r="W100" s="1728"/>
      <c r="X100" s="1728"/>
      <c r="Y100" s="1728"/>
      <c r="Z100" s="1728"/>
      <c r="AA100" s="1728"/>
      <c r="AB100" s="1728"/>
      <c r="AC100" s="1728"/>
      <c r="AD100" s="1728"/>
      <c r="AE100" s="1728"/>
      <c r="AF100" s="1729"/>
    </row>
    <row r="101" spans="1:32" ht="18" customHeight="1">
      <c r="A101" s="5"/>
      <c r="B101" s="1734"/>
      <c r="C101" s="1728"/>
      <c r="D101" s="1728"/>
      <c r="E101" s="1728"/>
      <c r="F101" s="1728"/>
      <c r="G101" s="1728"/>
      <c r="H101" s="1728"/>
      <c r="I101" s="1728"/>
      <c r="J101" s="1728"/>
      <c r="K101" s="1728"/>
      <c r="L101" s="1728"/>
      <c r="M101" s="1728"/>
      <c r="N101" s="1728"/>
      <c r="O101" s="1728"/>
      <c r="P101" s="1728"/>
      <c r="Q101" s="1728"/>
      <c r="R101" s="1728"/>
      <c r="S101" s="1728"/>
      <c r="T101" s="1728"/>
      <c r="U101" s="1728"/>
      <c r="V101" s="1728"/>
      <c r="W101" s="1728"/>
      <c r="X101" s="1728"/>
      <c r="Y101" s="1728"/>
      <c r="Z101" s="1728"/>
      <c r="AA101" s="1728"/>
      <c r="AB101" s="1728"/>
      <c r="AC101" s="1728"/>
      <c r="AD101" s="1728"/>
      <c r="AE101" s="1728"/>
      <c r="AF101" s="1729"/>
    </row>
    <row r="102" spans="1:32" ht="18" customHeight="1">
      <c r="A102" s="5"/>
      <c r="B102" s="1738"/>
      <c r="C102" s="1731"/>
      <c r="D102" s="1731"/>
      <c r="E102" s="1731"/>
      <c r="F102" s="1731"/>
      <c r="G102" s="1731"/>
      <c r="H102" s="1731"/>
      <c r="I102" s="1731"/>
      <c r="J102" s="1731"/>
      <c r="K102" s="1731"/>
      <c r="L102" s="1731"/>
      <c r="M102" s="1731"/>
      <c r="N102" s="1731"/>
      <c r="O102" s="1731"/>
      <c r="P102" s="1731"/>
      <c r="Q102" s="1731"/>
      <c r="R102" s="1731"/>
      <c r="S102" s="1731"/>
      <c r="T102" s="1731"/>
      <c r="U102" s="1731"/>
      <c r="V102" s="1731"/>
      <c r="W102" s="1731"/>
      <c r="X102" s="1731"/>
      <c r="Y102" s="1731"/>
      <c r="Z102" s="1731"/>
      <c r="AA102" s="1731"/>
      <c r="AB102" s="1731"/>
      <c r="AC102" s="1731"/>
      <c r="AD102" s="1731"/>
      <c r="AE102" s="1731"/>
      <c r="AF102" s="1732"/>
    </row>
    <row r="103" spans="1:32" ht="18" customHeight="1">
      <c r="A103" s="5"/>
      <c r="B103" s="7" t="s">
        <v>576</v>
      </c>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8"/>
    </row>
    <row r="104" spans="1:32" ht="18" customHeight="1">
      <c r="A104" s="5"/>
      <c r="B104" s="1734"/>
      <c r="C104" s="1728"/>
      <c r="D104" s="1728"/>
      <c r="E104" s="1728"/>
      <c r="F104" s="1728"/>
      <c r="G104" s="1728"/>
      <c r="H104" s="1728"/>
      <c r="I104" s="1728"/>
      <c r="J104" s="1728"/>
      <c r="K104" s="1728"/>
      <c r="L104" s="1728"/>
      <c r="M104" s="1728"/>
      <c r="N104" s="1728"/>
      <c r="O104" s="1728"/>
      <c r="P104" s="1728"/>
      <c r="Q104" s="1728"/>
      <c r="R104" s="1728"/>
      <c r="S104" s="1728"/>
      <c r="T104" s="1728"/>
      <c r="U104" s="1728"/>
      <c r="V104" s="1728"/>
      <c r="W104" s="1728"/>
      <c r="X104" s="1728"/>
      <c r="Y104" s="1728"/>
      <c r="Z104" s="1728"/>
      <c r="AA104" s="1728"/>
      <c r="AB104" s="1728"/>
      <c r="AC104" s="1728"/>
      <c r="AD104" s="1728"/>
      <c r="AE104" s="1728"/>
      <c r="AF104" s="1729"/>
    </row>
    <row r="105" spans="1:32" ht="18" customHeight="1">
      <c r="A105" s="5"/>
      <c r="B105" s="1734"/>
      <c r="C105" s="1728"/>
      <c r="D105" s="1728"/>
      <c r="E105" s="1728"/>
      <c r="F105" s="1728"/>
      <c r="G105" s="1728"/>
      <c r="H105" s="1728"/>
      <c r="I105" s="1728"/>
      <c r="J105" s="1728"/>
      <c r="K105" s="1728"/>
      <c r="L105" s="1728"/>
      <c r="M105" s="1728"/>
      <c r="N105" s="1728"/>
      <c r="O105" s="1728"/>
      <c r="P105" s="1728"/>
      <c r="Q105" s="1728"/>
      <c r="R105" s="1728"/>
      <c r="S105" s="1728"/>
      <c r="T105" s="1728"/>
      <c r="U105" s="1728"/>
      <c r="V105" s="1728"/>
      <c r="W105" s="1728"/>
      <c r="X105" s="1728"/>
      <c r="Y105" s="1728"/>
      <c r="Z105" s="1728"/>
      <c r="AA105" s="1728"/>
      <c r="AB105" s="1728"/>
      <c r="AC105" s="1728"/>
      <c r="AD105" s="1728"/>
      <c r="AE105" s="1728"/>
      <c r="AF105" s="1729"/>
    </row>
    <row r="106" spans="1:32" ht="18" customHeight="1">
      <c r="A106" s="5"/>
      <c r="B106" s="1738"/>
      <c r="C106" s="1731"/>
      <c r="D106" s="1731"/>
      <c r="E106" s="1731"/>
      <c r="F106" s="1731"/>
      <c r="G106" s="1731"/>
      <c r="H106" s="1731"/>
      <c r="I106" s="1731"/>
      <c r="J106" s="1731"/>
      <c r="K106" s="1731"/>
      <c r="L106" s="1731"/>
      <c r="M106" s="1731"/>
      <c r="N106" s="1731"/>
      <c r="O106" s="1731"/>
      <c r="P106" s="1731"/>
      <c r="Q106" s="1731"/>
      <c r="R106" s="1731"/>
      <c r="S106" s="1731"/>
      <c r="T106" s="1731"/>
      <c r="U106" s="1731"/>
      <c r="V106" s="1731"/>
      <c r="W106" s="1731"/>
      <c r="X106" s="1731"/>
      <c r="Y106" s="1731"/>
      <c r="Z106" s="1731"/>
      <c r="AA106" s="1731"/>
      <c r="AB106" s="1731"/>
      <c r="AC106" s="1731"/>
      <c r="AD106" s="1731"/>
      <c r="AE106" s="1731"/>
      <c r="AF106" s="1732"/>
    </row>
    <row r="107" spans="1:32" ht="18" customHeight="1">
      <c r="A107" s="5"/>
      <c r="B107" s="7" t="s">
        <v>577</v>
      </c>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8"/>
    </row>
    <row r="108" spans="1:32" ht="18" customHeight="1">
      <c r="A108" s="5"/>
      <c r="B108" s="1734"/>
      <c r="C108" s="1728"/>
      <c r="D108" s="1728"/>
      <c r="E108" s="1728"/>
      <c r="F108" s="1728"/>
      <c r="G108" s="1728"/>
      <c r="H108" s="1728"/>
      <c r="I108" s="1728"/>
      <c r="J108" s="1728"/>
      <c r="K108" s="1728"/>
      <c r="L108" s="1728"/>
      <c r="M108" s="1728"/>
      <c r="N108" s="1728"/>
      <c r="O108" s="1728"/>
      <c r="P108" s="1728"/>
      <c r="Q108" s="1728"/>
      <c r="R108" s="1728"/>
      <c r="S108" s="1728"/>
      <c r="T108" s="1728"/>
      <c r="U108" s="1728"/>
      <c r="V108" s="1728"/>
      <c r="W108" s="1728"/>
      <c r="X108" s="1728"/>
      <c r="Y108" s="1728"/>
      <c r="Z108" s="1728"/>
      <c r="AA108" s="1728"/>
      <c r="AB108" s="1728"/>
      <c r="AC108" s="1728"/>
      <c r="AD108" s="1728"/>
      <c r="AE108" s="1728"/>
      <c r="AF108" s="1729"/>
    </row>
    <row r="109" spans="1:32" ht="18" customHeight="1">
      <c r="A109" s="5"/>
      <c r="B109" s="1734"/>
      <c r="C109" s="1728"/>
      <c r="D109" s="1728"/>
      <c r="E109" s="1728"/>
      <c r="F109" s="1728"/>
      <c r="G109" s="1728"/>
      <c r="H109" s="1728"/>
      <c r="I109" s="1728"/>
      <c r="J109" s="1728"/>
      <c r="K109" s="1728"/>
      <c r="L109" s="1728"/>
      <c r="M109" s="1728"/>
      <c r="N109" s="1728"/>
      <c r="O109" s="1728"/>
      <c r="P109" s="1728"/>
      <c r="Q109" s="1728"/>
      <c r="R109" s="1728"/>
      <c r="S109" s="1728"/>
      <c r="T109" s="1728"/>
      <c r="U109" s="1728"/>
      <c r="V109" s="1728"/>
      <c r="W109" s="1728"/>
      <c r="X109" s="1728"/>
      <c r="Y109" s="1728"/>
      <c r="Z109" s="1728"/>
      <c r="AA109" s="1728"/>
      <c r="AB109" s="1728"/>
      <c r="AC109" s="1728"/>
      <c r="AD109" s="1728"/>
      <c r="AE109" s="1728"/>
      <c r="AF109" s="1729"/>
    </row>
    <row r="110" spans="1:32" ht="18" customHeight="1" thickBot="1">
      <c r="A110" s="5"/>
      <c r="B110" s="1735"/>
      <c r="C110" s="1736"/>
      <c r="D110" s="1736"/>
      <c r="E110" s="1736"/>
      <c r="F110" s="1736"/>
      <c r="G110" s="1736"/>
      <c r="H110" s="1736"/>
      <c r="I110" s="1736"/>
      <c r="J110" s="1736"/>
      <c r="K110" s="1736"/>
      <c r="L110" s="1736"/>
      <c r="M110" s="1736"/>
      <c r="N110" s="1736"/>
      <c r="O110" s="1736"/>
      <c r="P110" s="1736"/>
      <c r="Q110" s="1736"/>
      <c r="R110" s="1736"/>
      <c r="S110" s="1736"/>
      <c r="T110" s="1736"/>
      <c r="U110" s="1736"/>
      <c r="V110" s="1736"/>
      <c r="W110" s="1736"/>
      <c r="X110" s="1736"/>
      <c r="Y110" s="1736"/>
      <c r="Z110" s="1736"/>
      <c r="AA110" s="1736"/>
      <c r="AB110" s="1736"/>
      <c r="AC110" s="1736"/>
      <c r="AD110" s="1736"/>
      <c r="AE110" s="1736"/>
      <c r="AF110" s="1737"/>
    </row>
    <row r="111" spans="1:32" ht="13.5" customHeight="1">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row>
    <row r="112" spans="1:32" s="1" customFormat="1" ht="18" customHeight="1">
      <c r="A112" s="8">
        <v>4</v>
      </c>
      <c r="B112" s="9" t="s">
        <v>597</v>
      </c>
      <c r="C112" s="9"/>
      <c r="D112" s="9"/>
      <c r="E112" s="9"/>
      <c r="F112" s="9"/>
      <c r="G112" s="9"/>
      <c r="H112" s="9"/>
      <c r="I112" s="8"/>
      <c r="J112" s="8"/>
      <c r="K112" s="8"/>
      <c r="L112" s="8"/>
      <c r="M112" s="8"/>
      <c r="N112" s="8"/>
      <c r="O112" s="8"/>
      <c r="P112" s="8"/>
      <c r="Q112" s="8"/>
      <c r="R112" s="8"/>
      <c r="S112" s="8"/>
      <c r="T112" s="8"/>
      <c r="U112" s="8"/>
      <c r="V112" s="8"/>
      <c r="W112" s="8"/>
      <c r="X112" s="8"/>
      <c r="Y112" s="8"/>
      <c r="Z112" s="8"/>
      <c r="AA112" s="8"/>
      <c r="AB112" s="8"/>
      <c r="AC112" s="8"/>
      <c r="AD112" s="8"/>
      <c r="AE112" s="8"/>
      <c r="AF112" s="8"/>
    </row>
    <row r="113" spans="1:32" s="1" customFormat="1" ht="65.25" customHeight="1">
      <c r="A113" s="8"/>
      <c r="B113" s="1764" t="s">
        <v>578</v>
      </c>
      <c r="C113" s="1764"/>
      <c r="D113" s="1764"/>
      <c r="E113" s="1764"/>
      <c r="F113" s="1764"/>
      <c r="G113" s="1764"/>
      <c r="H113" s="1764"/>
      <c r="I113" s="1764"/>
      <c r="J113" s="1764"/>
      <c r="K113" s="1764"/>
      <c r="L113" s="1764"/>
      <c r="M113" s="1764"/>
      <c r="N113" s="1764"/>
      <c r="O113" s="1764"/>
      <c r="P113" s="1764"/>
      <c r="Q113" s="1764"/>
      <c r="R113" s="1764"/>
      <c r="S113" s="1764"/>
      <c r="T113" s="1764"/>
      <c r="U113" s="1764"/>
      <c r="V113" s="1764"/>
      <c r="W113" s="1764"/>
      <c r="X113" s="1764"/>
      <c r="Y113" s="1764"/>
      <c r="Z113" s="1764"/>
      <c r="AA113" s="1764"/>
      <c r="AB113" s="1764"/>
      <c r="AC113" s="1764"/>
      <c r="AD113" s="1764"/>
      <c r="AE113" s="1764"/>
      <c r="AF113" s="1764"/>
    </row>
    <row r="114" spans="1:32" ht="17.25" customHeight="1" thickBot="1">
      <c r="B114" s="3" t="s">
        <v>10</v>
      </c>
    </row>
    <row r="115" spans="1:32" ht="18" customHeight="1">
      <c r="A115" s="5"/>
      <c r="B115" s="15" t="s">
        <v>601</v>
      </c>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9"/>
    </row>
    <row r="116" spans="1:32" ht="18" customHeight="1">
      <c r="A116" s="5"/>
      <c r="B116" s="1734"/>
      <c r="C116" s="1728"/>
      <c r="D116" s="1728"/>
      <c r="E116" s="1728"/>
      <c r="F116" s="1728"/>
      <c r="G116" s="1728"/>
      <c r="H116" s="1728"/>
      <c r="I116" s="1728"/>
      <c r="J116" s="1728"/>
      <c r="K116" s="1728"/>
      <c r="L116" s="1728"/>
      <c r="M116" s="1728"/>
      <c r="N116" s="1728"/>
      <c r="O116" s="1728"/>
      <c r="P116" s="1728"/>
      <c r="Q116" s="1728"/>
      <c r="R116" s="1728"/>
      <c r="S116" s="1728"/>
      <c r="T116" s="1728"/>
      <c r="U116" s="1728"/>
      <c r="V116" s="1728"/>
      <c r="W116" s="1728"/>
      <c r="X116" s="1728"/>
      <c r="Y116" s="1728"/>
      <c r="Z116" s="1728"/>
      <c r="AA116" s="1728"/>
      <c r="AB116" s="1728"/>
      <c r="AC116" s="1728"/>
      <c r="AD116" s="1728"/>
      <c r="AE116" s="1728"/>
      <c r="AF116" s="1729"/>
    </row>
    <row r="117" spans="1:32" ht="18" customHeight="1">
      <c r="A117" s="5"/>
      <c r="B117" s="1738"/>
      <c r="C117" s="1731"/>
      <c r="D117" s="1731"/>
      <c r="E117" s="1731"/>
      <c r="F117" s="1731"/>
      <c r="G117" s="1731"/>
      <c r="H117" s="1731"/>
      <c r="I117" s="1731"/>
      <c r="J117" s="1731"/>
      <c r="K117" s="1731"/>
      <c r="L117" s="1731"/>
      <c r="M117" s="1731"/>
      <c r="N117" s="1731"/>
      <c r="O117" s="1731"/>
      <c r="P117" s="1731"/>
      <c r="Q117" s="1731"/>
      <c r="R117" s="1731"/>
      <c r="S117" s="1731"/>
      <c r="T117" s="1731"/>
      <c r="U117" s="1731"/>
      <c r="V117" s="1731"/>
      <c r="W117" s="1731"/>
      <c r="X117" s="1731"/>
      <c r="Y117" s="1731"/>
      <c r="Z117" s="1731"/>
      <c r="AA117" s="1731"/>
      <c r="AB117" s="1731"/>
      <c r="AC117" s="1731"/>
      <c r="AD117" s="1731"/>
      <c r="AE117" s="1731"/>
      <c r="AF117" s="1732"/>
    </row>
    <row r="118" spans="1:32" ht="18" customHeight="1">
      <c r="A118" s="5"/>
      <c r="B118" s="7" t="s">
        <v>600</v>
      </c>
      <c r="C118" s="306"/>
      <c r="D118" s="306"/>
      <c r="E118" s="306"/>
      <c r="F118" s="306"/>
      <c r="G118" s="306"/>
      <c r="H118" s="306"/>
      <c r="I118" s="306"/>
      <c r="J118" s="306"/>
      <c r="K118" s="306"/>
      <c r="L118" s="306"/>
      <c r="M118" s="306"/>
      <c r="N118" s="306"/>
      <c r="O118" s="306"/>
      <c r="P118" s="306"/>
      <c r="Q118" s="306"/>
      <c r="R118" s="306"/>
      <c r="S118" s="306"/>
      <c r="T118" s="306"/>
      <c r="U118" s="306"/>
      <c r="V118" s="306"/>
      <c r="W118" s="306"/>
      <c r="X118" s="306"/>
      <c r="Y118" s="306"/>
      <c r="Z118" s="306"/>
      <c r="AA118" s="306"/>
      <c r="AB118" s="306"/>
      <c r="AC118" s="306"/>
      <c r="AD118" s="306"/>
      <c r="AE118" s="306"/>
      <c r="AF118" s="307"/>
    </row>
    <row r="119" spans="1:32" ht="18" customHeight="1">
      <c r="A119" s="5"/>
      <c r="B119" s="1734"/>
      <c r="C119" s="1728"/>
      <c r="D119" s="1728"/>
      <c r="E119" s="1728"/>
      <c r="F119" s="1728"/>
      <c r="G119" s="1728"/>
      <c r="H119" s="1728"/>
      <c r="I119" s="1728"/>
      <c r="J119" s="1728"/>
      <c r="K119" s="1728"/>
      <c r="L119" s="1728"/>
      <c r="M119" s="1728"/>
      <c r="N119" s="1728"/>
      <c r="O119" s="1728"/>
      <c r="P119" s="1728"/>
      <c r="Q119" s="1728"/>
      <c r="R119" s="1728"/>
      <c r="S119" s="1728"/>
      <c r="T119" s="1728"/>
      <c r="U119" s="1728"/>
      <c r="V119" s="1728"/>
      <c r="W119" s="1728"/>
      <c r="X119" s="1728"/>
      <c r="Y119" s="1728"/>
      <c r="Z119" s="1728"/>
      <c r="AA119" s="1728"/>
      <c r="AB119" s="1728"/>
      <c r="AC119" s="1728"/>
      <c r="AD119" s="1728"/>
      <c r="AE119" s="1728"/>
      <c r="AF119" s="1729"/>
    </row>
    <row r="120" spans="1:32" ht="18" customHeight="1">
      <c r="A120" s="5"/>
      <c r="B120" s="1734"/>
      <c r="C120" s="1728"/>
      <c r="D120" s="1728"/>
      <c r="E120" s="1728"/>
      <c r="F120" s="1728"/>
      <c r="G120" s="1728"/>
      <c r="H120" s="1728"/>
      <c r="I120" s="1728"/>
      <c r="J120" s="1728"/>
      <c r="K120" s="1728"/>
      <c r="L120" s="1728"/>
      <c r="M120" s="1728"/>
      <c r="N120" s="1728"/>
      <c r="O120" s="1728"/>
      <c r="P120" s="1728"/>
      <c r="Q120" s="1728"/>
      <c r="R120" s="1728"/>
      <c r="S120" s="1728"/>
      <c r="T120" s="1728"/>
      <c r="U120" s="1728"/>
      <c r="V120" s="1728"/>
      <c r="W120" s="1728"/>
      <c r="X120" s="1728"/>
      <c r="Y120" s="1728"/>
      <c r="Z120" s="1728"/>
      <c r="AA120" s="1728"/>
      <c r="AB120" s="1728"/>
      <c r="AC120" s="1728"/>
      <c r="AD120" s="1728"/>
      <c r="AE120" s="1728"/>
      <c r="AF120" s="1729"/>
    </row>
    <row r="121" spans="1:32" ht="18" customHeight="1" thickBot="1">
      <c r="A121" s="5"/>
      <c r="B121" s="1735"/>
      <c r="C121" s="1736"/>
      <c r="D121" s="1736"/>
      <c r="E121" s="1736"/>
      <c r="F121" s="1736"/>
      <c r="G121" s="1736"/>
      <c r="H121" s="1736"/>
      <c r="I121" s="1736"/>
      <c r="J121" s="1736"/>
      <c r="K121" s="1736"/>
      <c r="L121" s="1736"/>
      <c r="M121" s="1736"/>
      <c r="N121" s="1736"/>
      <c r="O121" s="1736"/>
      <c r="P121" s="1736"/>
      <c r="Q121" s="1736"/>
      <c r="R121" s="1736"/>
      <c r="S121" s="1736"/>
      <c r="T121" s="1736"/>
      <c r="U121" s="1736"/>
      <c r="V121" s="1736"/>
      <c r="W121" s="1736"/>
      <c r="X121" s="1736"/>
      <c r="Y121" s="1736"/>
      <c r="Z121" s="1736"/>
      <c r="AA121" s="1736"/>
      <c r="AB121" s="1736"/>
      <c r="AC121" s="1736"/>
      <c r="AD121" s="1736"/>
      <c r="AE121" s="1736"/>
      <c r="AF121" s="1737"/>
    </row>
    <row r="122" spans="1:32" ht="15" customHeight="1">
      <c r="A122" s="5"/>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row>
    <row r="123" spans="1:32" ht="17.25" customHeight="1" thickBot="1">
      <c r="B123" s="3" t="s">
        <v>11</v>
      </c>
    </row>
    <row r="124" spans="1:32" ht="18" customHeight="1">
      <c r="A124" s="5"/>
      <c r="B124" s="15" t="s">
        <v>601</v>
      </c>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9"/>
    </row>
    <row r="125" spans="1:32" ht="18" customHeight="1">
      <c r="A125" s="5"/>
      <c r="B125" s="1734"/>
      <c r="C125" s="1728"/>
      <c r="D125" s="1728"/>
      <c r="E125" s="1728"/>
      <c r="F125" s="1728"/>
      <c r="G125" s="1728"/>
      <c r="H125" s="1728"/>
      <c r="I125" s="1728"/>
      <c r="J125" s="1728"/>
      <c r="K125" s="1728"/>
      <c r="L125" s="1728"/>
      <c r="M125" s="1728"/>
      <c r="N125" s="1728"/>
      <c r="O125" s="1728"/>
      <c r="P125" s="1728"/>
      <c r="Q125" s="1728"/>
      <c r="R125" s="1728"/>
      <c r="S125" s="1728"/>
      <c r="T125" s="1728"/>
      <c r="U125" s="1728"/>
      <c r="V125" s="1728"/>
      <c r="W125" s="1728"/>
      <c r="X125" s="1728"/>
      <c r="Y125" s="1728"/>
      <c r="Z125" s="1728"/>
      <c r="AA125" s="1728"/>
      <c r="AB125" s="1728"/>
      <c r="AC125" s="1728"/>
      <c r="AD125" s="1728"/>
      <c r="AE125" s="1728"/>
      <c r="AF125" s="1729"/>
    </row>
    <row r="126" spans="1:32" ht="18" customHeight="1">
      <c r="A126" s="5"/>
      <c r="B126" s="1738"/>
      <c r="C126" s="1731"/>
      <c r="D126" s="1731"/>
      <c r="E126" s="1731"/>
      <c r="F126" s="1731"/>
      <c r="G126" s="1731"/>
      <c r="H126" s="1731"/>
      <c r="I126" s="1731"/>
      <c r="J126" s="1731"/>
      <c r="K126" s="1731"/>
      <c r="L126" s="1731"/>
      <c r="M126" s="1731"/>
      <c r="N126" s="1731"/>
      <c r="O126" s="1731"/>
      <c r="P126" s="1731"/>
      <c r="Q126" s="1731"/>
      <c r="R126" s="1731"/>
      <c r="S126" s="1731"/>
      <c r="T126" s="1731"/>
      <c r="U126" s="1731"/>
      <c r="V126" s="1731"/>
      <c r="W126" s="1731"/>
      <c r="X126" s="1731"/>
      <c r="Y126" s="1731"/>
      <c r="Z126" s="1731"/>
      <c r="AA126" s="1731"/>
      <c r="AB126" s="1731"/>
      <c r="AC126" s="1731"/>
      <c r="AD126" s="1731"/>
      <c r="AE126" s="1731"/>
      <c r="AF126" s="1732"/>
    </row>
    <row r="127" spans="1:32" ht="18" customHeight="1">
      <c r="A127" s="5"/>
      <c r="B127" s="7" t="s">
        <v>600</v>
      </c>
      <c r="C127" s="306"/>
      <c r="D127" s="306"/>
      <c r="E127" s="306"/>
      <c r="F127" s="306"/>
      <c r="G127" s="306"/>
      <c r="H127" s="306"/>
      <c r="I127" s="306"/>
      <c r="J127" s="306"/>
      <c r="K127" s="306"/>
      <c r="L127" s="306"/>
      <c r="M127" s="306"/>
      <c r="N127" s="306"/>
      <c r="O127" s="306"/>
      <c r="P127" s="306"/>
      <c r="Q127" s="306"/>
      <c r="R127" s="306"/>
      <c r="S127" s="306"/>
      <c r="T127" s="306"/>
      <c r="U127" s="306"/>
      <c r="V127" s="306"/>
      <c r="W127" s="306"/>
      <c r="X127" s="306"/>
      <c r="Y127" s="306"/>
      <c r="Z127" s="306"/>
      <c r="AA127" s="306"/>
      <c r="AB127" s="306"/>
      <c r="AC127" s="306"/>
      <c r="AD127" s="306"/>
      <c r="AE127" s="306"/>
      <c r="AF127" s="307"/>
    </row>
    <row r="128" spans="1:32" ht="18" customHeight="1">
      <c r="A128" s="5"/>
      <c r="B128" s="1734"/>
      <c r="C128" s="1728"/>
      <c r="D128" s="1728"/>
      <c r="E128" s="1728"/>
      <c r="F128" s="1728"/>
      <c r="G128" s="1728"/>
      <c r="H128" s="1728"/>
      <c r="I128" s="1728"/>
      <c r="J128" s="1728"/>
      <c r="K128" s="1728"/>
      <c r="L128" s="1728"/>
      <c r="M128" s="1728"/>
      <c r="N128" s="1728"/>
      <c r="O128" s="1728"/>
      <c r="P128" s="1728"/>
      <c r="Q128" s="1728"/>
      <c r="R128" s="1728"/>
      <c r="S128" s="1728"/>
      <c r="T128" s="1728"/>
      <c r="U128" s="1728"/>
      <c r="V128" s="1728"/>
      <c r="W128" s="1728"/>
      <c r="X128" s="1728"/>
      <c r="Y128" s="1728"/>
      <c r="Z128" s="1728"/>
      <c r="AA128" s="1728"/>
      <c r="AB128" s="1728"/>
      <c r="AC128" s="1728"/>
      <c r="AD128" s="1728"/>
      <c r="AE128" s="1728"/>
      <c r="AF128" s="1729"/>
    </row>
    <row r="129" spans="1:32" ht="18" customHeight="1">
      <c r="A129" s="5"/>
      <c r="B129" s="1734"/>
      <c r="C129" s="1728"/>
      <c r="D129" s="1728"/>
      <c r="E129" s="1728"/>
      <c r="F129" s="1728"/>
      <c r="G129" s="1728"/>
      <c r="H129" s="1728"/>
      <c r="I129" s="1728"/>
      <c r="J129" s="1728"/>
      <c r="K129" s="1728"/>
      <c r="L129" s="1728"/>
      <c r="M129" s="1728"/>
      <c r="N129" s="1728"/>
      <c r="O129" s="1728"/>
      <c r="P129" s="1728"/>
      <c r="Q129" s="1728"/>
      <c r="R129" s="1728"/>
      <c r="S129" s="1728"/>
      <c r="T129" s="1728"/>
      <c r="U129" s="1728"/>
      <c r="V129" s="1728"/>
      <c r="W129" s="1728"/>
      <c r="X129" s="1728"/>
      <c r="Y129" s="1728"/>
      <c r="Z129" s="1728"/>
      <c r="AA129" s="1728"/>
      <c r="AB129" s="1728"/>
      <c r="AC129" s="1728"/>
      <c r="AD129" s="1728"/>
      <c r="AE129" s="1728"/>
      <c r="AF129" s="1729"/>
    </row>
    <row r="130" spans="1:32" ht="18" customHeight="1" thickBot="1">
      <c r="A130" s="5"/>
      <c r="B130" s="1735"/>
      <c r="C130" s="1736"/>
      <c r="D130" s="1736"/>
      <c r="E130" s="1736"/>
      <c r="F130" s="1736"/>
      <c r="G130" s="1736"/>
      <c r="H130" s="1736"/>
      <c r="I130" s="1736"/>
      <c r="J130" s="1736"/>
      <c r="K130" s="1736"/>
      <c r="L130" s="1736"/>
      <c r="M130" s="1736"/>
      <c r="N130" s="1736"/>
      <c r="O130" s="1736"/>
      <c r="P130" s="1736"/>
      <c r="Q130" s="1736"/>
      <c r="R130" s="1736"/>
      <c r="S130" s="1736"/>
      <c r="T130" s="1736"/>
      <c r="U130" s="1736"/>
      <c r="V130" s="1736"/>
      <c r="W130" s="1736"/>
      <c r="X130" s="1736"/>
      <c r="Y130" s="1736"/>
      <c r="Z130" s="1736"/>
      <c r="AA130" s="1736"/>
      <c r="AB130" s="1736"/>
      <c r="AC130" s="1736"/>
      <c r="AD130" s="1736"/>
      <c r="AE130" s="1736"/>
      <c r="AF130" s="1737"/>
    </row>
    <row r="131" spans="1:32" ht="15" customHeight="1">
      <c r="A131" s="5"/>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row>
    <row r="132" spans="1:32" ht="17.25" customHeight="1" thickBot="1">
      <c r="B132" s="3" t="s">
        <v>12</v>
      </c>
    </row>
    <row r="133" spans="1:32" ht="18" customHeight="1">
      <c r="A133" s="5"/>
      <c r="B133" s="15" t="s">
        <v>601</v>
      </c>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9"/>
    </row>
    <row r="134" spans="1:32" ht="18" customHeight="1">
      <c r="A134" s="5"/>
      <c r="B134" s="1734"/>
      <c r="C134" s="1728"/>
      <c r="D134" s="1728"/>
      <c r="E134" s="1728"/>
      <c r="F134" s="1728"/>
      <c r="G134" s="1728"/>
      <c r="H134" s="1728"/>
      <c r="I134" s="1728"/>
      <c r="J134" s="1728"/>
      <c r="K134" s="1728"/>
      <c r="L134" s="1728"/>
      <c r="M134" s="1728"/>
      <c r="N134" s="1728"/>
      <c r="O134" s="1728"/>
      <c r="P134" s="1728"/>
      <c r="Q134" s="1728"/>
      <c r="R134" s="1728"/>
      <c r="S134" s="1728"/>
      <c r="T134" s="1728"/>
      <c r="U134" s="1728"/>
      <c r="V134" s="1728"/>
      <c r="W134" s="1728"/>
      <c r="X134" s="1728"/>
      <c r="Y134" s="1728"/>
      <c r="Z134" s="1728"/>
      <c r="AA134" s="1728"/>
      <c r="AB134" s="1728"/>
      <c r="AC134" s="1728"/>
      <c r="AD134" s="1728"/>
      <c r="AE134" s="1728"/>
      <c r="AF134" s="1729"/>
    </row>
    <row r="135" spans="1:32" ht="18" customHeight="1">
      <c r="A135" s="5"/>
      <c r="B135" s="1738"/>
      <c r="C135" s="1731"/>
      <c r="D135" s="1731"/>
      <c r="E135" s="1731"/>
      <c r="F135" s="1731"/>
      <c r="G135" s="1731"/>
      <c r="H135" s="1731"/>
      <c r="I135" s="1731"/>
      <c r="J135" s="1731"/>
      <c r="K135" s="1731"/>
      <c r="L135" s="1731"/>
      <c r="M135" s="1731"/>
      <c r="N135" s="1731"/>
      <c r="O135" s="1731"/>
      <c r="P135" s="1731"/>
      <c r="Q135" s="1731"/>
      <c r="R135" s="1731"/>
      <c r="S135" s="1731"/>
      <c r="T135" s="1731"/>
      <c r="U135" s="1731"/>
      <c r="V135" s="1731"/>
      <c r="W135" s="1731"/>
      <c r="X135" s="1731"/>
      <c r="Y135" s="1731"/>
      <c r="Z135" s="1731"/>
      <c r="AA135" s="1731"/>
      <c r="AB135" s="1731"/>
      <c r="AC135" s="1731"/>
      <c r="AD135" s="1731"/>
      <c r="AE135" s="1731"/>
      <c r="AF135" s="1732"/>
    </row>
    <row r="136" spans="1:32" ht="18" customHeight="1">
      <c r="A136" s="5"/>
      <c r="B136" s="7" t="s">
        <v>600</v>
      </c>
      <c r="C136" s="306"/>
      <c r="D136" s="306"/>
      <c r="E136" s="306"/>
      <c r="F136" s="306"/>
      <c r="G136" s="306"/>
      <c r="H136" s="306"/>
      <c r="I136" s="306"/>
      <c r="J136" s="306"/>
      <c r="K136" s="306"/>
      <c r="L136" s="306"/>
      <c r="M136" s="306"/>
      <c r="N136" s="306"/>
      <c r="O136" s="306"/>
      <c r="P136" s="306"/>
      <c r="Q136" s="306"/>
      <c r="R136" s="306"/>
      <c r="S136" s="306"/>
      <c r="T136" s="306"/>
      <c r="U136" s="306"/>
      <c r="V136" s="306"/>
      <c r="W136" s="306"/>
      <c r="X136" s="306"/>
      <c r="Y136" s="306"/>
      <c r="Z136" s="306"/>
      <c r="AA136" s="306"/>
      <c r="AB136" s="306"/>
      <c r="AC136" s="306"/>
      <c r="AD136" s="306"/>
      <c r="AE136" s="306"/>
      <c r="AF136" s="307"/>
    </row>
    <row r="137" spans="1:32" ht="18" customHeight="1">
      <c r="A137" s="5"/>
      <c r="B137" s="1734"/>
      <c r="C137" s="1728"/>
      <c r="D137" s="1728"/>
      <c r="E137" s="1728"/>
      <c r="F137" s="1728"/>
      <c r="G137" s="1728"/>
      <c r="H137" s="1728"/>
      <c r="I137" s="1728"/>
      <c r="J137" s="1728"/>
      <c r="K137" s="1728"/>
      <c r="L137" s="1728"/>
      <c r="M137" s="1728"/>
      <c r="N137" s="1728"/>
      <c r="O137" s="1728"/>
      <c r="P137" s="1728"/>
      <c r="Q137" s="1728"/>
      <c r="R137" s="1728"/>
      <c r="S137" s="1728"/>
      <c r="T137" s="1728"/>
      <c r="U137" s="1728"/>
      <c r="V137" s="1728"/>
      <c r="W137" s="1728"/>
      <c r="X137" s="1728"/>
      <c r="Y137" s="1728"/>
      <c r="Z137" s="1728"/>
      <c r="AA137" s="1728"/>
      <c r="AB137" s="1728"/>
      <c r="AC137" s="1728"/>
      <c r="AD137" s="1728"/>
      <c r="AE137" s="1728"/>
      <c r="AF137" s="1729"/>
    </row>
    <row r="138" spans="1:32" ht="18" customHeight="1">
      <c r="A138" s="5"/>
      <c r="B138" s="1734"/>
      <c r="C138" s="1728"/>
      <c r="D138" s="1728"/>
      <c r="E138" s="1728"/>
      <c r="F138" s="1728"/>
      <c r="G138" s="1728"/>
      <c r="H138" s="1728"/>
      <c r="I138" s="1728"/>
      <c r="J138" s="1728"/>
      <c r="K138" s="1728"/>
      <c r="L138" s="1728"/>
      <c r="M138" s="1728"/>
      <c r="N138" s="1728"/>
      <c r="O138" s="1728"/>
      <c r="P138" s="1728"/>
      <c r="Q138" s="1728"/>
      <c r="R138" s="1728"/>
      <c r="S138" s="1728"/>
      <c r="T138" s="1728"/>
      <c r="U138" s="1728"/>
      <c r="V138" s="1728"/>
      <c r="W138" s="1728"/>
      <c r="X138" s="1728"/>
      <c r="Y138" s="1728"/>
      <c r="Z138" s="1728"/>
      <c r="AA138" s="1728"/>
      <c r="AB138" s="1728"/>
      <c r="AC138" s="1728"/>
      <c r="AD138" s="1728"/>
      <c r="AE138" s="1728"/>
      <c r="AF138" s="1729"/>
    </row>
    <row r="139" spans="1:32" ht="18" customHeight="1" thickBot="1">
      <c r="A139" s="5"/>
      <c r="B139" s="1735"/>
      <c r="C139" s="1736"/>
      <c r="D139" s="1736"/>
      <c r="E139" s="1736"/>
      <c r="F139" s="1736"/>
      <c r="G139" s="1736"/>
      <c r="H139" s="1736"/>
      <c r="I139" s="1736"/>
      <c r="J139" s="1736"/>
      <c r="K139" s="1736"/>
      <c r="L139" s="1736"/>
      <c r="M139" s="1736"/>
      <c r="N139" s="1736"/>
      <c r="O139" s="1736"/>
      <c r="P139" s="1736"/>
      <c r="Q139" s="1736"/>
      <c r="R139" s="1736"/>
      <c r="S139" s="1736"/>
      <c r="T139" s="1736"/>
      <c r="U139" s="1736"/>
      <c r="V139" s="1736"/>
      <c r="W139" s="1736"/>
      <c r="X139" s="1736"/>
      <c r="Y139" s="1736"/>
      <c r="Z139" s="1736"/>
      <c r="AA139" s="1736"/>
      <c r="AB139" s="1736"/>
      <c r="AC139" s="1736"/>
      <c r="AD139" s="1736"/>
      <c r="AE139" s="1736"/>
      <c r="AF139" s="1737"/>
    </row>
    <row r="140" spans="1:32" ht="13.5" customHeight="1">
      <c r="A140" s="5"/>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row>
    <row r="141" spans="1:32" s="1" customFormat="1" ht="18" customHeight="1">
      <c r="A141" s="1">
        <v>5</v>
      </c>
      <c r="B141" s="1" t="s">
        <v>598</v>
      </c>
      <c r="T141" s="4"/>
      <c r="U141" s="4"/>
      <c r="V141" s="4"/>
      <c r="W141" s="4"/>
      <c r="X141" s="4"/>
      <c r="Y141" s="4"/>
    </row>
    <row r="142" spans="1:32" s="1" customFormat="1" ht="37.5" customHeight="1" thickBot="1">
      <c r="B142" s="1733" t="s">
        <v>624</v>
      </c>
      <c r="C142" s="1733"/>
      <c r="D142" s="1733"/>
      <c r="E142" s="1733"/>
      <c r="F142" s="1733"/>
      <c r="G142" s="1733"/>
      <c r="H142" s="1733"/>
      <c r="I142" s="1733"/>
      <c r="J142" s="1733"/>
      <c r="K142" s="1733"/>
      <c r="L142" s="1733"/>
      <c r="M142" s="1733"/>
      <c r="N142" s="1733"/>
      <c r="O142" s="1733"/>
      <c r="P142" s="1733"/>
      <c r="Q142" s="1733"/>
      <c r="R142" s="1733"/>
      <c r="S142" s="1733"/>
      <c r="T142" s="1733"/>
      <c r="U142" s="1733"/>
      <c r="V142" s="1733"/>
      <c r="W142" s="1733"/>
      <c r="X142" s="1733"/>
      <c r="Y142" s="1733"/>
      <c r="Z142" s="1733"/>
      <c r="AA142" s="1733"/>
      <c r="AB142" s="1733"/>
      <c r="AC142" s="1733"/>
      <c r="AD142" s="1733"/>
      <c r="AE142" s="1733"/>
      <c r="AF142" s="1733"/>
    </row>
    <row r="143" spans="1:32" ht="17.25" customHeight="1">
      <c r="B143" s="1741" t="s">
        <v>13</v>
      </c>
      <c r="C143" s="1742"/>
      <c r="D143" s="1747" t="s">
        <v>579</v>
      </c>
      <c r="E143" s="1748"/>
      <c r="F143" s="1748"/>
      <c r="G143" s="1748"/>
      <c r="H143" s="1748"/>
      <c r="I143" s="1748"/>
      <c r="J143" s="1748"/>
      <c r="K143" s="1748"/>
      <c r="L143" s="1748"/>
      <c r="M143" s="1748"/>
      <c r="N143" s="1748"/>
      <c r="O143" s="1748"/>
      <c r="P143" s="1748"/>
      <c r="Q143" s="1748"/>
      <c r="R143" s="1748"/>
      <c r="S143" s="1748"/>
      <c r="T143" s="1748"/>
      <c r="U143" s="1748"/>
      <c r="V143" s="1748"/>
      <c r="W143" s="1748"/>
      <c r="X143" s="1748"/>
      <c r="Y143" s="1748"/>
      <c r="Z143" s="1748"/>
      <c r="AA143" s="1748"/>
      <c r="AB143" s="1748"/>
      <c r="AC143" s="1748"/>
      <c r="AD143" s="1748"/>
      <c r="AE143" s="1748"/>
      <c r="AF143" s="1749"/>
    </row>
    <row r="144" spans="1:32" ht="17.25" customHeight="1">
      <c r="B144" s="1743"/>
      <c r="C144" s="1744"/>
      <c r="D144" s="1727"/>
      <c r="E144" s="1728"/>
      <c r="F144" s="1728"/>
      <c r="G144" s="1728"/>
      <c r="H144" s="1728"/>
      <c r="I144" s="1728"/>
      <c r="J144" s="1728"/>
      <c r="K144" s="1728"/>
      <c r="L144" s="1728"/>
      <c r="M144" s="1728"/>
      <c r="N144" s="1728"/>
      <c r="O144" s="1728"/>
      <c r="P144" s="1728"/>
      <c r="Q144" s="1728"/>
      <c r="R144" s="1728"/>
      <c r="S144" s="1728"/>
      <c r="T144" s="1728"/>
      <c r="U144" s="1728"/>
      <c r="V144" s="1728"/>
      <c r="W144" s="1728"/>
      <c r="X144" s="1728"/>
      <c r="Y144" s="1728"/>
      <c r="Z144" s="1728"/>
      <c r="AA144" s="1728"/>
      <c r="AB144" s="1728"/>
      <c r="AC144" s="1728"/>
      <c r="AD144" s="1728"/>
      <c r="AE144" s="1728"/>
      <c r="AF144" s="1729"/>
    </row>
    <row r="145" spans="2:32" ht="17.25" customHeight="1">
      <c r="B145" s="1743"/>
      <c r="C145" s="1744"/>
      <c r="D145" s="1730"/>
      <c r="E145" s="1731"/>
      <c r="F145" s="1731"/>
      <c r="G145" s="1731"/>
      <c r="H145" s="1731"/>
      <c r="I145" s="1731"/>
      <c r="J145" s="1731"/>
      <c r="K145" s="1731"/>
      <c r="L145" s="1731"/>
      <c r="M145" s="1731"/>
      <c r="N145" s="1731"/>
      <c r="O145" s="1731"/>
      <c r="P145" s="1731"/>
      <c r="Q145" s="1731"/>
      <c r="R145" s="1731"/>
      <c r="S145" s="1731"/>
      <c r="T145" s="1731"/>
      <c r="U145" s="1731"/>
      <c r="V145" s="1731"/>
      <c r="W145" s="1731"/>
      <c r="X145" s="1731"/>
      <c r="Y145" s="1731"/>
      <c r="Z145" s="1731"/>
      <c r="AA145" s="1731"/>
      <c r="AB145" s="1731"/>
      <c r="AC145" s="1731"/>
      <c r="AD145" s="1731"/>
      <c r="AE145" s="1731"/>
      <c r="AF145" s="1732"/>
    </row>
    <row r="146" spans="2:32" ht="17.25" customHeight="1">
      <c r="B146" s="1743"/>
      <c r="C146" s="1744"/>
      <c r="D146" s="1724" t="s">
        <v>14</v>
      </c>
      <c r="E146" s="1725"/>
      <c r="F146" s="1725"/>
      <c r="G146" s="1725"/>
      <c r="H146" s="1725"/>
      <c r="I146" s="1725"/>
      <c r="J146" s="1725"/>
      <c r="K146" s="1725"/>
      <c r="L146" s="1725"/>
      <c r="M146" s="1725"/>
      <c r="N146" s="1725"/>
      <c r="O146" s="1725"/>
      <c r="P146" s="1725"/>
      <c r="Q146" s="1725"/>
      <c r="R146" s="1725"/>
      <c r="S146" s="1725"/>
      <c r="T146" s="1725"/>
      <c r="U146" s="1725"/>
      <c r="V146" s="1725"/>
      <c r="W146" s="1725"/>
      <c r="X146" s="1725"/>
      <c r="Y146" s="1725"/>
      <c r="Z146" s="1725"/>
      <c r="AA146" s="1725"/>
      <c r="AB146" s="1725"/>
      <c r="AC146" s="1725"/>
      <c r="AD146" s="1725"/>
      <c r="AE146" s="1725"/>
      <c r="AF146" s="1726"/>
    </row>
    <row r="147" spans="2:32" ht="17.25" customHeight="1">
      <c r="B147" s="1743"/>
      <c r="C147" s="1744"/>
      <c r="D147" s="1727"/>
      <c r="E147" s="1728"/>
      <c r="F147" s="1728"/>
      <c r="G147" s="1728"/>
      <c r="H147" s="1728"/>
      <c r="I147" s="1728"/>
      <c r="J147" s="1728"/>
      <c r="K147" s="1728"/>
      <c r="L147" s="1728"/>
      <c r="M147" s="1728"/>
      <c r="N147" s="1728"/>
      <c r="O147" s="1728"/>
      <c r="P147" s="1728"/>
      <c r="Q147" s="1728"/>
      <c r="R147" s="1728"/>
      <c r="S147" s="1728"/>
      <c r="T147" s="1728"/>
      <c r="U147" s="1728"/>
      <c r="V147" s="1728"/>
      <c r="W147" s="1728"/>
      <c r="X147" s="1728"/>
      <c r="Y147" s="1728"/>
      <c r="Z147" s="1728"/>
      <c r="AA147" s="1728"/>
      <c r="AB147" s="1728"/>
      <c r="AC147" s="1728"/>
      <c r="AD147" s="1728"/>
      <c r="AE147" s="1728"/>
      <c r="AF147" s="1729"/>
    </row>
    <row r="148" spans="2:32" ht="17.25" customHeight="1">
      <c r="B148" s="1743"/>
      <c r="C148" s="1744"/>
      <c r="D148" s="1730"/>
      <c r="E148" s="1731"/>
      <c r="F148" s="1731"/>
      <c r="G148" s="1731"/>
      <c r="H148" s="1731"/>
      <c r="I148" s="1731"/>
      <c r="J148" s="1731"/>
      <c r="K148" s="1731"/>
      <c r="L148" s="1731"/>
      <c r="M148" s="1731"/>
      <c r="N148" s="1731"/>
      <c r="O148" s="1731"/>
      <c r="P148" s="1731"/>
      <c r="Q148" s="1731"/>
      <c r="R148" s="1731"/>
      <c r="S148" s="1731"/>
      <c r="T148" s="1731"/>
      <c r="U148" s="1731"/>
      <c r="V148" s="1731"/>
      <c r="W148" s="1731"/>
      <c r="X148" s="1731"/>
      <c r="Y148" s="1731"/>
      <c r="Z148" s="1731"/>
      <c r="AA148" s="1731"/>
      <c r="AB148" s="1731"/>
      <c r="AC148" s="1731"/>
      <c r="AD148" s="1731"/>
      <c r="AE148" s="1731"/>
      <c r="AF148" s="1732"/>
    </row>
    <row r="149" spans="2:32" ht="17.25" customHeight="1">
      <c r="B149" s="1743"/>
      <c r="C149" s="1744"/>
      <c r="D149" s="1724" t="s">
        <v>15</v>
      </c>
      <c r="E149" s="1725"/>
      <c r="F149" s="1725"/>
      <c r="G149" s="1725"/>
      <c r="H149" s="1725"/>
      <c r="I149" s="1725"/>
      <c r="J149" s="1725"/>
      <c r="K149" s="1725"/>
      <c r="L149" s="1725"/>
      <c r="M149" s="1725"/>
      <c r="N149" s="1725"/>
      <c r="O149" s="1725"/>
      <c r="P149" s="1725"/>
      <c r="Q149" s="1725"/>
      <c r="R149" s="1725"/>
      <c r="S149" s="1725"/>
      <c r="T149" s="1725"/>
      <c r="U149" s="1725"/>
      <c r="V149" s="1725"/>
      <c r="W149" s="1725"/>
      <c r="X149" s="1725"/>
      <c r="Y149" s="1725"/>
      <c r="Z149" s="1725"/>
      <c r="AA149" s="1725"/>
      <c r="AB149" s="1725"/>
      <c r="AC149" s="1725"/>
      <c r="AD149" s="1725"/>
      <c r="AE149" s="1725"/>
      <c r="AF149" s="1726"/>
    </row>
    <row r="150" spans="2:32" ht="17.25" customHeight="1">
      <c r="B150" s="1743"/>
      <c r="C150" s="1744"/>
      <c r="D150" s="1727"/>
      <c r="E150" s="1728"/>
      <c r="F150" s="1728"/>
      <c r="G150" s="1728"/>
      <c r="H150" s="1728"/>
      <c r="I150" s="1728"/>
      <c r="J150" s="1728"/>
      <c r="K150" s="1728"/>
      <c r="L150" s="1728"/>
      <c r="M150" s="1728"/>
      <c r="N150" s="1728"/>
      <c r="O150" s="1728"/>
      <c r="P150" s="1728"/>
      <c r="Q150" s="1728"/>
      <c r="R150" s="1728"/>
      <c r="S150" s="1728"/>
      <c r="T150" s="1728"/>
      <c r="U150" s="1728"/>
      <c r="V150" s="1728"/>
      <c r="W150" s="1728"/>
      <c r="X150" s="1728"/>
      <c r="Y150" s="1728"/>
      <c r="Z150" s="1728"/>
      <c r="AA150" s="1728"/>
      <c r="AB150" s="1728"/>
      <c r="AC150" s="1728"/>
      <c r="AD150" s="1728"/>
      <c r="AE150" s="1728"/>
      <c r="AF150" s="1729"/>
    </row>
    <row r="151" spans="2:32" ht="17.25" customHeight="1">
      <c r="B151" s="1743"/>
      <c r="C151" s="1744"/>
      <c r="D151" s="1730"/>
      <c r="E151" s="1731"/>
      <c r="F151" s="1731"/>
      <c r="G151" s="1731"/>
      <c r="H151" s="1731"/>
      <c r="I151" s="1731"/>
      <c r="J151" s="1731"/>
      <c r="K151" s="1731"/>
      <c r="L151" s="1731"/>
      <c r="M151" s="1731"/>
      <c r="N151" s="1731"/>
      <c r="O151" s="1731"/>
      <c r="P151" s="1731"/>
      <c r="Q151" s="1731"/>
      <c r="R151" s="1731"/>
      <c r="S151" s="1731"/>
      <c r="T151" s="1731"/>
      <c r="U151" s="1731"/>
      <c r="V151" s="1731"/>
      <c r="W151" s="1731"/>
      <c r="X151" s="1731"/>
      <c r="Y151" s="1731"/>
      <c r="Z151" s="1731"/>
      <c r="AA151" s="1731"/>
      <c r="AB151" s="1731"/>
      <c r="AC151" s="1731"/>
      <c r="AD151" s="1731"/>
      <c r="AE151" s="1731"/>
      <c r="AF151" s="1732"/>
    </row>
    <row r="152" spans="2:32" ht="17.25" customHeight="1">
      <c r="B152" s="1743"/>
      <c r="C152" s="1744"/>
      <c r="D152" s="1724" t="s">
        <v>16</v>
      </c>
      <c r="E152" s="1725"/>
      <c r="F152" s="1725"/>
      <c r="G152" s="1725"/>
      <c r="H152" s="1725"/>
      <c r="I152" s="1725"/>
      <c r="J152" s="1725"/>
      <c r="K152" s="1725"/>
      <c r="L152" s="1725"/>
      <c r="M152" s="1725"/>
      <c r="N152" s="1725"/>
      <c r="O152" s="1725"/>
      <c r="P152" s="1725"/>
      <c r="Q152" s="1725"/>
      <c r="R152" s="1725"/>
      <c r="S152" s="1725"/>
      <c r="T152" s="1725"/>
      <c r="U152" s="1725"/>
      <c r="V152" s="1725"/>
      <c r="W152" s="1725"/>
      <c r="X152" s="1725"/>
      <c r="Y152" s="1725"/>
      <c r="Z152" s="1725"/>
      <c r="AA152" s="1725"/>
      <c r="AB152" s="1725"/>
      <c r="AC152" s="1725"/>
      <c r="AD152" s="1725"/>
      <c r="AE152" s="1725"/>
      <c r="AF152" s="1726"/>
    </row>
    <row r="153" spans="2:32" ht="17.25" customHeight="1">
      <c r="B153" s="1743"/>
      <c r="C153" s="1744"/>
      <c r="D153" s="1727"/>
      <c r="E153" s="1728"/>
      <c r="F153" s="1728"/>
      <c r="G153" s="1728"/>
      <c r="H153" s="1728"/>
      <c r="I153" s="1728"/>
      <c r="J153" s="1728"/>
      <c r="K153" s="1728"/>
      <c r="L153" s="1728"/>
      <c r="M153" s="1728"/>
      <c r="N153" s="1728"/>
      <c r="O153" s="1728"/>
      <c r="P153" s="1728"/>
      <c r="Q153" s="1728"/>
      <c r="R153" s="1728"/>
      <c r="S153" s="1728"/>
      <c r="T153" s="1728"/>
      <c r="U153" s="1728"/>
      <c r="V153" s="1728"/>
      <c r="W153" s="1728"/>
      <c r="X153" s="1728"/>
      <c r="Y153" s="1728"/>
      <c r="Z153" s="1728"/>
      <c r="AA153" s="1728"/>
      <c r="AB153" s="1728"/>
      <c r="AC153" s="1728"/>
      <c r="AD153" s="1728"/>
      <c r="AE153" s="1728"/>
      <c r="AF153" s="1729"/>
    </row>
    <row r="154" spans="2:32" ht="17.25" customHeight="1" thickBot="1">
      <c r="B154" s="1745"/>
      <c r="C154" s="1746"/>
      <c r="D154" s="1760"/>
      <c r="E154" s="1736"/>
      <c r="F154" s="1736"/>
      <c r="G154" s="1736"/>
      <c r="H154" s="1736"/>
      <c r="I154" s="1736"/>
      <c r="J154" s="1736"/>
      <c r="K154" s="1736"/>
      <c r="L154" s="1736"/>
      <c r="M154" s="1736"/>
      <c r="N154" s="1736"/>
      <c r="O154" s="1736"/>
      <c r="P154" s="1736"/>
      <c r="Q154" s="1736"/>
      <c r="R154" s="1736"/>
      <c r="S154" s="1736"/>
      <c r="T154" s="1736"/>
      <c r="U154" s="1736"/>
      <c r="V154" s="1736"/>
      <c r="W154" s="1736"/>
      <c r="X154" s="1736"/>
      <c r="Y154" s="1736"/>
      <c r="Z154" s="1736"/>
      <c r="AA154" s="1736"/>
      <c r="AB154" s="1736"/>
      <c r="AC154" s="1736"/>
      <c r="AD154" s="1736"/>
      <c r="AE154" s="1736"/>
      <c r="AF154" s="1737"/>
    </row>
    <row r="155" spans="2:32" ht="17.25" customHeight="1">
      <c r="B155" s="1741" t="s">
        <v>451</v>
      </c>
      <c r="C155" s="1742"/>
      <c r="D155" s="1747" t="s">
        <v>579</v>
      </c>
      <c r="E155" s="1748"/>
      <c r="F155" s="1748"/>
      <c r="G155" s="1748"/>
      <c r="H155" s="1748"/>
      <c r="I155" s="1748"/>
      <c r="J155" s="1748"/>
      <c r="K155" s="1748"/>
      <c r="L155" s="1748"/>
      <c r="M155" s="1748"/>
      <c r="N155" s="1748"/>
      <c r="O155" s="1748"/>
      <c r="P155" s="1748"/>
      <c r="Q155" s="1748"/>
      <c r="R155" s="1748"/>
      <c r="S155" s="1748"/>
      <c r="T155" s="1748"/>
      <c r="U155" s="1748"/>
      <c r="V155" s="1748"/>
      <c r="W155" s="1748"/>
      <c r="X155" s="1748"/>
      <c r="Y155" s="1748"/>
      <c r="Z155" s="1748"/>
      <c r="AA155" s="1748"/>
      <c r="AB155" s="1748"/>
      <c r="AC155" s="1748"/>
      <c r="AD155" s="1748"/>
      <c r="AE155" s="1748"/>
      <c r="AF155" s="1749"/>
    </row>
    <row r="156" spans="2:32" ht="17.25" customHeight="1">
      <c r="B156" s="1743"/>
      <c r="C156" s="1744"/>
      <c r="D156" s="1727"/>
      <c r="E156" s="1728"/>
      <c r="F156" s="1728"/>
      <c r="G156" s="1728"/>
      <c r="H156" s="1728"/>
      <c r="I156" s="1728"/>
      <c r="J156" s="1728"/>
      <c r="K156" s="1728"/>
      <c r="L156" s="1728"/>
      <c r="M156" s="1728"/>
      <c r="N156" s="1728"/>
      <c r="O156" s="1728"/>
      <c r="P156" s="1728"/>
      <c r="Q156" s="1728"/>
      <c r="R156" s="1728"/>
      <c r="S156" s="1728"/>
      <c r="T156" s="1728"/>
      <c r="U156" s="1728"/>
      <c r="V156" s="1728"/>
      <c r="W156" s="1728"/>
      <c r="X156" s="1728"/>
      <c r="Y156" s="1728"/>
      <c r="Z156" s="1728"/>
      <c r="AA156" s="1728"/>
      <c r="AB156" s="1728"/>
      <c r="AC156" s="1728"/>
      <c r="AD156" s="1728"/>
      <c r="AE156" s="1728"/>
      <c r="AF156" s="1729"/>
    </row>
    <row r="157" spans="2:32" ht="17.25" customHeight="1">
      <c r="B157" s="1743"/>
      <c r="C157" s="1744"/>
      <c r="D157" s="1730"/>
      <c r="E157" s="1731"/>
      <c r="F157" s="1731"/>
      <c r="G157" s="1731"/>
      <c r="H157" s="1731"/>
      <c r="I157" s="1731"/>
      <c r="J157" s="1731"/>
      <c r="K157" s="1731"/>
      <c r="L157" s="1731"/>
      <c r="M157" s="1731"/>
      <c r="N157" s="1731"/>
      <c r="O157" s="1731"/>
      <c r="P157" s="1731"/>
      <c r="Q157" s="1731"/>
      <c r="R157" s="1731"/>
      <c r="S157" s="1731"/>
      <c r="T157" s="1731"/>
      <c r="U157" s="1731"/>
      <c r="V157" s="1731"/>
      <c r="W157" s="1731"/>
      <c r="X157" s="1731"/>
      <c r="Y157" s="1731"/>
      <c r="Z157" s="1731"/>
      <c r="AA157" s="1731"/>
      <c r="AB157" s="1731"/>
      <c r="AC157" s="1731"/>
      <c r="AD157" s="1731"/>
      <c r="AE157" s="1731"/>
      <c r="AF157" s="1732"/>
    </row>
    <row r="158" spans="2:32" ht="17.25" customHeight="1">
      <c r="B158" s="1743"/>
      <c r="C158" s="1744"/>
      <c r="D158" s="1724" t="s">
        <v>14</v>
      </c>
      <c r="E158" s="1725"/>
      <c r="F158" s="1725"/>
      <c r="G158" s="1725"/>
      <c r="H158" s="1725"/>
      <c r="I158" s="1725"/>
      <c r="J158" s="1725"/>
      <c r="K158" s="1725"/>
      <c r="L158" s="1725"/>
      <c r="M158" s="1725"/>
      <c r="N158" s="1725"/>
      <c r="O158" s="1725"/>
      <c r="P158" s="1725"/>
      <c r="Q158" s="1725"/>
      <c r="R158" s="1725"/>
      <c r="S158" s="1725"/>
      <c r="T158" s="1725"/>
      <c r="U158" s="1725"/>
      <c r="V158" s="1725"/>
      <c r="W158" s="1725"/>
      <c r="X158" s="1725"/>
      <c r="Y158" s="1725"/>
      <c r="Z158" s="1725"/>
      <c r="AA158" s="1725"/>
      <c r="AB158" s="1725"/>
      <c r="AC158" s="1725"/>
      <c r="AD158" s="1725"/>
      <c r="AE158" s="1725"/>
      <c r="AF158" s="1726"/>
    </row>
    <row r="159" spans="2:32" ht="17.25" customHeight="1">
      <c r="B159" s="1743"/>
      <c r="C159" s="1744"/>
      <c r="D159" s="1727"/>
      <c r="E159" s="1728"/>
      <c r="F159" s="1728"/>
      <c r="G159" s="1728"/>
      <c r="H159" s="1728"/>
      <c r="I159" s="1728"/>
      <c r="J159" s="1728"/>
      <c r="K159" s="1728"/>
      <c r="L159" s="1728"/>
      <c r="M159" s="1728"/>
      <c r="N159" s="1728"/>
      <c r="O159" s="1728"/>
      <c r="P159" s="1728"/>
      <c r="Q159" s="1728"/>
      <c r="R159" s="1728"/>
      <c r="S159" s="1728"/>
      <c r="T159" s="1728"/>
      <c r="U159" s="1728"/>
      <c r="V159" s="1728"/>
      <c r="W159" s="1728"/>
      <c r="X159" s="1728"/>
      <c r="Y159" s="1728"/>
      <c r="Z159" s="1728"/>
      <c r="AA159" s="1728"/>
      <c r="AB159" s="1728"/>
      <c r="AC159" s="1728"/>
      <c r="AD159" s="1728"/>
      <c r="AE159" s="1728"/>
      <c r="AF159" s="1729"/>
    </row>
    <row r="160" spans="2:32" ht="17.25" customHeight="1">
      <c r="B160" s="1743"/>
      <c r="C160" s="1744"/>
      <c r="D160" s="1730"/>
      <c r="E160" s="1731"/>
      <c r="F160" s="1731"/>
      <c r="G160" s="1731"/>
      <c r="H160" s="1731"/>
      <c r="I160" s="1731"/>
      <c r="J160" s="1731"/>
      <c r="K160" s="1731"/>
      <c r="L160" s="1731"/>
      <c r="M160" s="1731"/>
      <c r="N160" s="1731"/>
      <c r="O160" s="1731"/>
      <c r="P160" s="1731"/>
      <c r="Q160" s="1731"/>
      <c r="R160" s="1731"/>
      <c r="S160" s="1731"/>
      <c r="T160" s="1731"/>
      <c r="U160" s="1731"/>
      <c r="V160" s="1731"/>
      <c r="W160" s="1731"/>
      <c r="X160" s="1731"/>
      <c r="Y160" s="1731"/>
      <c r="Z160" s="1731"/>
      <c r="AA160" s="1731"/>
      <c r="AB160" s="1731"/>
      <c r="AC160" s="1731"/>
      <c r="AD160" s="1731"/>
      <c r="AE160" s="1731"/>
      <c r="AF160" s="1732"/>
    </row>
    <row r="161" spans="2:32" ht="17.25" customHeight="1">
      <c r="B161" s="1743"/>
      <c r="C161" s="1744"/>
      <c r="D161" s="1724" t="s">
        <v>15</v>
      </c>
      <c r="E161" s="1725"/>
      <c r="F161" s="1725"/>
      <c r="G161" s="1725"/>
      <c r="H161" s="1725"/>
      <c r="I161" s="1725"/>
      <c r="J161" s="1725"/>
      <c r="K161" s="1725"/>
      <c r="L161" s="1725"/>
      <c r="M161" s="1725"/>
      <c r="N161" s="1725"/>
      <c r="O161" s="1725"/>
      <c r="P161" s="1725"/>
      <c r="Q161" s="1725"/>
      <c r="R161" s="1725"/>
      <c r="S161" s="1725"/>
      <c r="T161" s="1725"/>
      <c r="U161" s="1725"/>
      <c r="V161" s="1725"/>
      <c r="W161" s="1725"/>
      <c r="X161" s="1725"/>
      <c r="Y161" s="1725"/>
      <c r="Z161" s="1725"/>
      <c r="AA161" s="1725"/>
      <c r="AB161" s="1725"/>
      <c r="AC161" s="1725"/>
      <c r="AD161" s="1725"/>
      <c r="AE161" s="1725"/>
      <c r="AF161" s="1726"/>
    </row>
    <row r="162" spans="2:32" ht="17.25" customHeight="1">
      <c r="B162" s="1743"/>
      <c r="C162" s="1744"/>
      <c r="D162" s="1727"/>
      <c r="E162" s="1728"/>
      <c r="F162" s="1728"/>
      <c r="G162" s="1728"/>
      <c r="H162" s="1728"/>
      <c r="I162" s="1728"/>
      <c r="J162" s="1728"/>
      <c r="K162" s="1728"/>
      <c r="L162" s="1728"/>
      <c r="M162" s="1728"/>
      <c r="N162" s="1728"/>
      <c r="O162" s="1728"/>
      <c r="P162" s="1728"/>
      <c r="Q162" s="1728"/>
      <c r="R162" s="1728"/>
      <c r="S162" s="1728"/>
      <c r="T162" s="1728"/>
      <c r="U162" s="1728"/>
      <c r="V162" s="1728"/>
      <c r="W162" s="1728"/>
      <c r="X162" s="1728"/>
      <c r="Y162" s="1728"/>
      <c r="Z162" s="1728"/>
      <c r="AA162" s="1728"/>
      <c r="AB162" s="1728"/>
      <c r="AC162" s="1728"/>
      <c r="AD162" s="1728"/>
      <c r="AE162" s="1728"/>
      <c r="AF162" s="1729"/>
    </row>
    <row r="163" spans="2:32" ht="17.25" customHeight="1">
      <c r="B163" s="1743"/>
      <c r="C163" s="1744"/>
      <c r="D163" s="1730"/>
      <c r="E163" s="1731"/>
      <c r="F163" s="1731"/>
      <c r="G163" s="1731"/>
      <c r="H163" s="1731"/>
      <c r="I163" s="1731"/>
      <c r="J163" s="1731"/>
      <c r="K163" s="1731"/>
      <c r="L163" s="1731"/>
      <c r="M163" s="1731"/>
      <c r="N163" s="1731"/>
      <c r="O163" s="1731"/>
      <c r="P163" s="1731"/>
      <c r="Q163" s="1731"/>
      <c r="R163" s="1731"/>
      <c r="S163" s="1731"/>
      <c r="T163" s="1731"/>
      <c r="U163" s="1731"/>
      <c r="V163" s="1731"/>
      <c r="W163" s="1731"/>
      <c r="X163" s="1731"/>
      <c r="Y163" s="1731"/>
      <c r="Z163" s="1731"/>
      <c r="AA163" s="1731"/>
      <c r="AB163" s="1731"/>
      <c r="AC163" s="1731"/>
      <c r="AD163" s="1731"/>
      <c r="AE163" s="1731"/>
      <c r="AF163" s="1732"/>
    </row>
    <row r="164" spans="2:32" ht="17.25" customHeight="1">
      <c r="B164" s="1743"/>
      <c r="C164" s="1744"/>
      <c r="D164" s="1724" t="s">
        <v>16</v>
      </c>
      <c r="E164" s="1725"/>
      <c r="F164" s="1725"/>
      <c r="G164" s="1725"/>
      <c r="H164" s="1725"/>
      <c r="I164" s="1725"/>
      <c r="J164" s="1725"/>
      <c r="K164" s="1725"/>
      <c r="L164" s="1725"/>
      <c r="M164" s="1725"/>
      <c r="N164" s="1725"/>
      <c r="O164" s="1725"/>
      <c r="P164" s="1725"/>
      <c r="Q164" s="1725"/>
      <c r="R164" s="1725"/>
      <c r="S164" s="1725"/>
      <c r="T164" s="1725"/>
      <c r="U164" s="1725"/>
      <c r="V164" s="1725"/>
      <c r="W164" s="1725"/>
      <c r="X164" s="1725"/>
      <c r="Y164" s="1725"/>
      <c r="Z164" s="1725"/>
      <c r="AA164" s="1725"/>
      <c r="AB164" s="1725"/>
      <c r="AC164" s="1725"/>
      <c r="AD164" s="1725"/>
      <c r="AE164" s="1725"/>
      <c r="AF164" s="1726"/>
    </row>
    <row r="165" spans="2:32" ht="17.25" customHeight="1">
      <c r="B165" s="1743"/>
      <c r="C165" s="1744"/>
      <c r="D165" s="1727"/>
      <c r="E165" s="1728"/>
      <c r="F165" s="1728"/>
      <c r="G165" s="1728"/>
      <c r="H165" s="1728"/>
      <c r="I165" s="1728"/>
      <c r="J165" s="1728"/>
      <c r="K165" s="1728"/>
      <c r="L165" s="1728"/>
      <c r="M165" s="1728"/>
      <c r="N165" s="1728"/>
      <c r="O165" s="1728"/>
      <c r="P165" s="1728"/>
      <c r="Q165" s="1728"/>
      <c r="R165" s="1728"/>
      <c r="S165" s="1728"/>
      <c r="T165" s="1728"/>
      <c r="U165" s="1728"/>
      <c r="V165" s="1728"/>
      <c r="W165" s="1728"/>
      <c r="X165" s="1728"/>
      <c r="Y165" s="1728"/>
      <c r="Z165" s="1728"/>
      <c r="AA165" s="1728"/>
      <c r="AB165" s="1728"/>
      <c r="AC165" s="1728"/>
      <c r="AD165" s="1728"/>
      <c r="AE165" s="1728"/>
      <c r="AF165" s="1729"/>
    </row>
    <row r="166" spans="2:32" ht="17.25" customHeight="1" thickBot="1">
      <c r="B166" s="1745"/>
      <c r="C166" s="1746"/>
      <c r="D166" s="1760"/>
      <c r="E166" s="1736"/>
      <c r="F166" s="1736"/>
      <c r="G166" s="1736"/>
      <c r="H166" s="1736"/>
      <c r="I166" s="1736"/>
      <c r="J166" s="1736"/>
      <c r="K166" s="1736"/>
      <c r="L166" s="1736"/>
      <c r="M166" s="1736"/>
      <c r="N166" s="1736"/>
      <c r="O166" s="1736"/>
      <c r="P166" s="1736"/>
      <c r="Q166" s="1736"/>
      <c r="R166" s="1736"/>
      <c r="S166" s="1736"/>
      <c r="T166" s="1736"/>
      <c r="U166" s="1736"/>
      <c r="V166" s="1736"/>
      <c r="W166" s="1736"/>
      <c r="X166" s="1736"/>
      <c r="Y166" s="1736"/>
      <c r="Z166" s="1736"/>
      <c r="AA166" s="1736"/>
      <c r="AB166" s="1736"/>
      <c r="AC166" s="1736"/>
      <c r="AD166" s="1736"/>
      <c r="AE166" s="1736"/>
      <c r="AF166" s="1737"/>
    </row>
    <row r="167" spans="2:32" ht="17.25" customHeight="1">
      <c r="B167" s="1741" t="s">
        <v>469</v>
      </c>
      <c r="C167" s="1742"/>
      <c r="D167" s="1747" t="s">
        <v>579</v>
      </c>
      <c r="E167" s="1748"/>
      <c r="F167" s="1748"/>
      <c r="G167" s="1748"/>
      <c r="H167" s="1748"/>
      <c r="I167" s="1748"/>
      <c r="J167" s="1748"/>
      <c r="K167" s="1748"/>
      <c r="L167" s="1748"/>
      <c r="M167" s="1748"/>
      <c r="N167" s="1748"/>
      <c r="O167" s="1748"/>
      <c r="P167" s="1748"/>
      <c r="Q167" s="1748"/>
      <c r="R167" s="1748"/>
      <c r="S167" s="1748"/>
      <c r="T167" s="1748"/>
      <c r="U167" s="1748"/>
      <c r="V167" s="1748"/>
      <c r="W167" s="1748"/>
      <c r="X167" s="1748"/>
      <c r="Y167" s="1748"/>
      <c r="Z167" s="1748"/>
      <c r="AA167" s="1748"/>
      <c r="AB167" s="1748"/>
      <c r="AC167" s="1748"/>
      <c r="AD167" s="1748"/>
      <c r="AE167" s="1748"/>
      <c r="AF167" s="1749"/>
    </row>
    <row r="168" spans="2:32" ht="17.25" customHeight="1">
      <c r="B168" s="1743"/>
      <c r="C168" s="1744"/>
      <c r="D168" s="1727"/>
      <c r="E168" s="1728"/>
      <c r="F168" s="1728"/>
      <c r="G168" s="1728"/>
      <c r="H168" s="1728"/>
      <c r="I168" s="1728"/>
      <c r="J168" s="1728"/>
      <c r="K168" s="1728"/>
      <c r="L168" s="1728"/>
      <c r="M168" s="1728"/>
      <c r="N168" s="1728"/>
      <c r="O168" s="1728"/>
      <c r="P168" s="1728"/>
      <c r="Q168" s="1728"/>
      <c r="R168" s="1728"/>
      <c r="S168" s="1728"/>
      <c r="T168" s="1728"/>
      <c r="U168" s="1728"/>
      <c r="V168" s="1728"/>
      <c r="W168" s="1728"/>
      <c r="X168" s="1728"/>
      <c r="Y168" s="1728"/>
      <c r="Z168" s="1728"/>
      <c r="AA168" s="1728"/>
      <c r="AB168" s="1728"/>
      <c r="AC168" s="1728"/>
      <c r="AD168" s="1728"/>
      <c r="AE168" s="1728"/>
      <c r="AF168" s="1729"/>
    </row>
    <row r="169" spans="2:32" ht="17.25" customHeight="1">
      <c r="B169" s="1743"/>
      <c r="C169" s="1744"/>
      <c r="D169" s="1730"/>
      <c r="E169" s="1731"/>
      <c r="F169" s="1731"/>
      <c r="G169" s="1731"/>
      <c r="H169" s="1731"/>
      <c r="I169" s="1731"/>
      <c r="J169" s="1731"/>
      <c r="K169" s="1731"/>
      <c r="L169" s="1731"/>
      <c r="M169" s="1731"/>
      <c r="N169" s="1731"/>
      <c r="O169" s="1731"/>
      <c r="P169" s="1731"/>
      <c r="Q169" s="1731"/>
      <c r="R169" s="1731"/>
      <c r="S169" s="1731"/>
      <c r="T169" s="1731"/>
      <c r="U169" s="1731"/>
      <c r="V169" s="1731"/>
      <c r="W169" s="1731"/>
      <c r="X169" s="1731"/>
      <c r="Y169" s="1731"/>
      <c r="Z169" s="1731"/>
      <c r="AA169" s="1731"/>
      <c r="AB169" s="1731"/>
      <c r="AC169" s="1731"/>
      <c r="AD169" s="1731"/>
      <c r="AE169" s="1731"/>
      <c r="AF169" s="1732"/>
    </row>
    <row r="170" spans="2:32" ht="17.25" customHeight="1">
      <c r="B170" s="1743"/>
      <c r="C170" s="1744"/>
      <c r="D170" s="1724" t="s">
        <v>14</v>
      </c>
      <c r="E170" s="1725"/>
      <c r="F170" s="1725"/>
      <c r="G170" s="1725"/>
      <c r="H170" s="1725"/>
      <c r="I170" s="1725"/>
      <c r="J170" s="1725"/>
      <c r="K170" s="1725"/>
      <c r="L170" s="1725"/>
      <c r="M170" s="1725"/>
      <c r="N170" s="1725"/>
      <c r="O170" s="1725"/>
      <c r="P170" s="1725"/>
      <c r="Q170" s="1725"/>
      <c r="R170" s="1725"/>
      <c r="S170" s="1725"/>
      <c r="T170" s="1725"/>
      <c r="U170" s="1725"/>
      <c r="V170" s="1725"/>
      <c r="W170" s="1725"/>
      <c r="X170" s="1725"/>
      <c r="Y170" s="1725"/>
      <c r="Z170" s="1725"/>
      <c r="AA170" s="1725"/>
      <c r="AB170" s="1725"/>
      <c r="AC170" s="1725"/>
      <c r="AD170" s="1725"/>
      <c r="AE170" s="1725"/>
      <c r="AF170" s="1726"/>
    </row>
    <row r="171" spans="2:32" ht="17.25" customHeight="1">
      <c r="B171" s="1743"/>
      <c r="C171" s="1744"/>
      <c r="D171" s="1727"/>
      <c r="E171" s="1728"/>
      <c r="F171" s="1728"/>
      <c r="G171" s="1728"/>
      <c r="H171" s="1728"/>
      <c r="I171" s="1728"/>
      <c r="J171" s="1728"/>
      <c r="K171" s="1728"/>
      <c r="L171" s="1728"/>
      <c r="M171" s="1728"/>
      <c r="N171" s="1728"/>
      <c r="O171" s="1728"/>
      <c r="P171" s="1728"/>
      <c r="Q171" s="1728"/>
      <c r="R171" s="1728"/>
      <c r="S171" s="1728"/>
      <c r="T171" s="1728"/>
      <c r="U171" s="1728"/>
      <c r="V171" s="1728"/>
      <c r="W171" s="1728"/>
      <c r="X171" s="1728"/>
      <c r="Y171" s="1728"/>
      <c r="Z171" s="1728"/>
      <c r="AA171" s="1728"/>
      <c r="AB171" s="1728"/>
      <c r="AC171" s="1728"/>
      <c r="AD171" s="1728"/>
      <c r="AE171" s="1728"/>
      <c r="AF171" s="1729"/>
    </row>
    <row r="172" spans="2:32" ht="17.25" customHeight="1">
      <c r="B172" s="1743"/>
      <c r="C172" s="1744"/>
      <c r="D172" s="1730"/>
      <c r="E172" s="1731"/>
      <c r="F172" s="1731"/>
      <c r="G172" s="1731"/>
      <c r="H172" s="1731"/>
      <c r="I172" s="1731"/>
      <c r="J172" s="1731"/>
      <c r="K172" s="1731"/>
      <c r="L172" s="1731"/>
      <c r="M172" s="1731"/>
      <c r="N172" s="1731"/>
      <c r="O172" s="1731"/>
      <c r="P172" s="1731"/>
      <c r="Q172" s="1731"/>
      <c r="R172" s="1731"/>
      <c r="S172" s="1731"/>
      <c r="T172" s="1731"/>
      <c r="U172" s="1731"/>
      <c r="V172" s="1731"/>
      <c r="W172" s="1731"/>
      <c r="X172" s="1731"/>
      <c r="Y172" s="1731"/>
      <c r="Z172" s="1731"/>
      <c r="AA172" s="1731"/>
      <c r="AB172" s="1731"/>
      <c r="AC172" s="1731"/>
      <c r="AD172" s="1731"/>
      <c r="AE172" s="1731"/>
      <c r="AF172" s="1732"/>
    </row>
    <row r="173" spans="2:32" ht="17.25" customHeight="1">
      <c r="B173" s="1743"/>
      <c r="C173" s="1744"/>
      <c r="D173" s="1724" t="s">
        <v>15</v>
      </c>
      <c r="E173" s="1725"/>
      <c r="F173" s="1725"/>
      <c r="G173" s="1725"/>
      <c r="H173" s="1725"/>
      <c r="I173" s="1725"/>
      <c r="J173" s="1725"/>
      <c r="K173" s="1725"/>
      <c r="L173" s="1725"/>
      <c r="M173" s="1725"/>
      <c r="N173" s="1725"/>
      <c r="O173" s="1725"/>
      <c r="P173" s="1725"/>
      <c r="Q173" s="1725"/>
      <c r="R173" s="1725"/>
      <c r="S173" s="1725"/>
      <c r="T173" s="1725"/>
      <c r="U173" s="1725"/>
      <c r="V173" s="1725"/>
      <c r="W173" s="1725"/>
      <c r="X173" s="1725"/>
      <c r="Y173" s="1725"/>
      <c r="Z173" s="1725"/>
      <c r="AA173" s="1725"/>
      <c r="AB173" s="1725"/>
      <c r="AC173" s="1725"/>
      <c r="AD173" s="1725"/>
      <c r="AE173" s="1725"/>
      <c r="AF173" s="1726"/>
    </row>
    <row r="174" spans="2:32" ht="17.25" customHeight="1">
      <c r="B174" s="1743"/>
      <c r="C174" s="1744"/>
      <c r="D174" s="1727"/>
      <c r="E174" s="1728"/>
      <c r="F174" s="1728"/>
      <c r="G174" s="1728"/>
      <c r="H174" s="1728"/>
      <c r="I174" s="1728"/>
      <c r="J174" s="1728"/>
      <c r="K174" s="1728"/>
      <c r="L174" s="1728"/>
      <c r="M174" s="1728"/>
      <c r="N174" s="1728"/>
      <c r="O174" s="1728"/>
      <c r="P174" s="1728"/>
      <c r="Q174" s="1728"/>
      <c r="R174" s="1728"/>
      <c r="S174" s="1728"/>
      <c r="T174" s="1728"/>
      <c r="U174" s="1728"/>
      <c r="V174" s="1728"/>
      <c r="W174" s="1728"/>
      <c r="X174" s="1728"/>
      <c r="Y174" s="1728"/>
      <c r="Z174" s="1728"/>
      <c r="AA174" s="1728"/>
      <c r="AB174" s="1728"/>
      <c r="AC174" s="1728"/>
      <c r="AD174" s="1728"/>
      <c r="AE174" s="1728"/>
      <c r="AF174" s="1729"/>
    </row>
    <row r="175" spans="2:32" ht="17.25" customHeight="1">
      <c r="B175" s="1743"/>
      <c r="C175" s="1744"/>
      <c r="D175" s="1730"/>
      <c r="E175" s="1731"/>
      <c r="F175" s="1731"/>
      <c r="G175" s="1731"/>
      <c r="H175" s="1731"/>
      <c r="I175" s="1731"/>
      <c r="J175" s="1731"/>
      <c r="K175" s="1731"/>
      <c r="L175" s="1731"/>
      <c r="M175" s="1731"/>
      <c r="N175" s="1731"/>
      <c r="O175" s="1731"/>
      <c r="P175" s="1731"/>
      <c r="Q175" s="1731"/>
      <c r="R175" s="1731"/>
      <c r="S175" s="1731"/>
      <c r="T175" s="1731"/>
      <c r="U175" s="1731"/>
      <c r="V175" s="1731"/>
      <c r="W175" s="1731"/>
      <c r="X175" s="1731"/>
      <c r="Y175" s="1731"/>
      <c r="Z175" s="1731"/>
      <c r="AA175" s="1731"/>
      <c r="AB175" s="1731"/>
      <c r="AC175" s="1731"/>
      <c r="AD175" s="1731"/>
      <c r="AE175" s="1731"/>
      <c r="AF175" s="1732"/>
    </row>
    <row r="176" spans="2:32" ht="17.25" customHeight="1">
      <c r="B176" s="1743"/>
      <c r="C176" s="1744"/>
      <c r="D176" s="1724" t="s">
        <v>16</v>
      </c>
      <c r="E176" s="1725"/>
      <c r="F176" s="1725"/>
      <c r="G176" s="1725"/>
      <c r="H176" s="1725"/>
      <c r="I176" s="1725"/>
      <c r="J176" s="1725"/>
      <c r="K176" s="1725"/>
      <c r="L176" s="1725"/>
      <c r="M176" s="1725"/>
      <c r="N176" s="1725"/>
      <c r="O176" s="1725"/>
      <c r="P176" s="1725"/>
      <c r="Q176" s="1725"/>
      <c r="R176" s="1725"/>
      <c r="S176" s="1725"/>
      <c r="T176" s="1725"/>
      <c r="U176" s="1725"/>
      <c r="V176" s="1725"/>
      <c r="W176" s="1725"/>
      <c r="X176" s="1725"/>
      <c r="Y176" s="1725"/>
      <c r="Z176" s="1725"/>
      <c r="AA176" s="1725"/>
      <c r="AB176" s="1725"/>
      <c r="AC176" s="1725"/>
      <c r="AD176" s="1725"/>
      <c r="AE176" s="1725"/>
      <c r="AF176" s="1726"/>
    </row>
    <row r="177" spans="1:32" ht="17.25" customHeight="1">
      <c r="B177" s="1743"/>
      <c r="C177" s="1744"/>
      <c r="D177" s="1727"/>
      <c r="E177" s="1728"/>
      <c r="F177" s="1728"/>
      <c r="G177" s="1728"/>
      <c r="H177" s="1728"/>
      <c r="I177" s="1728"/>
      <c r="J177" s="1728"/>
      <c r="K177" s="1728"/>
      <c r="L177" s="1728"/>
      <c r="M177" s="1728"/>
      <c r="N177" s="1728"/>
      <c r="O177" s="1728"/>
      <c r="P177" s="1728"/>
      <c r="Q177" s="1728"/>
      <c r="R177" s="1728"/>
      <c r="S177" s="1728"/>
      <c r="T177" s="1728"/>
      <c r="U177" s="1728"/>
      <c r="V177" s="1728"/>
      <c r="W177" s="1728"/>
      <c r="X177" s="1728"/>
      <c r="Y177" s="1728"/>
      <c r="Z177" s="1728"/>
      <c r="AA177" s="1728"/>
      <c r="AB177" s="1728"/>
      <c r="AC177" s="1728"/>
      <c r="AD177" s="1728"/>
      <c r="AE177" s="1728"/>
      <c r="AF177" s="1729"/>
    </row>
    <row r="178" spans="1:32" ht="17.25" customHeight="1" thickBot="1">
      <c r="B178" s="1745"/>
      <c r="C178" s="1746"/>
      <c r="D178" s="1760"/>
      <c r="E178" s="1736"/>
      <c r="F178" s="1736"/>
      <c r="G178" s="1736"/>
      <c r="H178" s="1736"/>
      <c r="I178" s="1736"/>
      <c r="J178" s="1736"/>
      <c r="K178" s="1736"/>
      <c r="L178" s="1736"/>
      <c r="M178" s="1736"/>
      <c r="N178" s="1736"/>
      <c r="O178" s="1736"/>
      <c r="P178" s="1736"/>
      <c r="Q178" s="1736"/>
      <c r="R178" s="1736"/>
      <c r="S178" s="1736"/>
      <c r="T178" s="1736"/>
      <c r="U178" s="1736"/>
      <c r="V178" s="1736"/>
      <c r="W178" s="1736"/>
      <c r="X178" s="1736"/>
      <c r="Y178" s="1736"/>
      <c r="Z178" s="1736"/>
      <c r="AA178" s="1736"/>
      <c r="AB178" s="1736"/>
      <c r="AC178" s="1736"/>
      <c r="AD178" s="1736"/>
      <c r="AE178" s="1736"/>
      <c r="AF178" s="1737"/>
    </row>
    <row r="179" spans="1:32" ht="17.25" customHeight="1">
      <c r="B179" s="1741" t="s">
        <v>625</v>
      </c>
      <c r="C179" s="1742"/>
      <c r="D179" s="1747" t="s">
        <v>579</v>
      </c>
      <c r="E179" s="1748"/>
      <c r="F179" s="1748"/>
      <c r="G179" s="1748"/>
      <c r="H179" s="1748"/>
      <c r="I179" s="1748"/>
      <c r="J179" s="1748"/>
      <c r="K179" s="1748"/>
      <c r="L179" s="1748"/>
      <c r="M179" s="1748"/>
      <c r="N179" s="1748"/>
      <c r="O179" s="1748"/>
      <c r="P179" s="1748"/>
      <c r="Q179" s="1748"/>
      <c r="R179" s="1748"/>
      <c r="S179" s="1748"/>
      <c r="T179" s="1748"/>
      <c r="U179" s="1748"/>
      <c r="V179" s="1748"/>
      <c r="W179" s="1748"/>
      <c r="X179" s="1748"/>
      <c r="Y179" s="1748"/>
      <c r="Z179" s="1748"/>
      <c r="AA179" s="1748"/>
      <c r="AB179" s="1748"/>
      <c r="AC179" s="1748"/>
      <c r="AD179" s="1748"/>
      <c r="AE179" s="1748"/>
      <c r="AF179" s="1749"/>
    </row>
    <row r="180" spans="1:32" ht="17.25" customHeight="1">
      <c r="B180" s="1743"/>
      <c r="C180" s="1744"/>
      <c r="D180" s="1727"/>
      <c r="E180" s="1728"/>
      <c r="F180" s="1728"/>
      <c r="G180" s="1728"/>
      <c r="H180" s="1728"/>
      <c r="I180" s="1728"/>
      <c r="J180" s="1728"/>
      <c r="K180" s="1728"/>
      <c r="L180" s="1728"/>
      <c r="M180" s="1728"/>
      <c r="N180" s="1728"/>
      <c r="O180" s="1728"/>
      <c r="P180" s="1728"/>
      <c r="Q180" s="1728"/>
      <c r="R180" s="1728"/>
      <c r="S180" s="1728"/>
      <c r="T180" s="1728"/>
      <c r="U180" s="1728"/>
      <c r="V180" s="1728"/>
      <c r="W180" s="1728"/>
      <c r="X180" s="1728"/>
      <c r="Y180" s="1728"/>
      <c r="Z180" s="1728"/>
      <c r="AA180" s="1728"/>
      <c r="AB180" s="1728"/>
      <c r="AC180" s="1728"/>
      <c r="AD180" s="1728"/>
      <c r="AE180" s="1728"/>
      <c r="AF180" s="1729"/>
    </row>
    <row r="181" spans="1:32" ht="17.25" customHeight="1">
      <c r="B181" s="1743"/>
      <c r="C181" s="1744"/>
      <c r="D181" s="1730"/>
      <c r="E181" s="1731"/>
      <c r="F181" s="1731"/>
      <c r="G181" s="1731"/>
      <c r="H181" s="1731"/>
      <c r="I181" s="1731"/>
      <c r="J181" s="1731"/>
      <c r="K181" s="1731"/>
      <c r="L181" s="1731"/>
      <c r="M181" s="1731"/>
      <c r="N181" s="1731"/>
      <c r="O181" s="1731"/>
      <c r="P181" s="1731"/>
      <c r="Q181" s="1731"/>
      <c r="R181" s="1731"/>
      <c r="S181" s="1731"/>
      <c r="T181" s="1731"/>
      <c r="U181" s="1731"/>
      <c r="V181" s="1731"/>
      <c r="W181" s="1731"/>
      <c r="X181" s="1731"/>
      <c r="Y181" s="1731"/>
      <c r="Z181" s="1731"/>
      <c r="AA181" s="1731"/>
      <c r="AB181" s="1731"/>
      <c r="AC181" s="1731"/>
      <c r="AD181" s="1731"/>
      <c r="AE181" s="1731"/>
      <c r="AF181" s="1732"/>
    </row>
    <row r="182" spans="1:32" ht="17.25" customHeight="1">
      <c r="B182" s="1743"/>
      <c r="C182" s="1744"/>
      <c r="D182" s="1724" t="s">
        <v>14</v>
      </c>
      <c r="E182" s="1725"/>
      <c r="F182" s="1725"/>
      <c r="G182" s="1725"/>
      <c r="H182" s="1725"/>
      <c r="I182" s="1725"/>
      <c r="J182" s="1725"/>
      <c r="K182" s="1725"/>
      <c r="L182" s="1725"/>
      <c r="M182" s="1725"/>
      <c r="N182" s="1725"/>
      <c r="O182" s="1725"/>
      <c r="P182" s="1725"/>
      <c r="Q182" s="1725"/>
      <c r="R182" s="1725"/>
      <c r="S182" s="1725"/>
      <c r="T182" s="1725"/>
      <c r="U182" s="1725"/>
      <c r="V182" s="1725"/>
      <c r="W182" s="1725"/>
      <c r="X182" s="1725"/>
      <c r="Y182" s="1725"/>
      <c r="Z182" s="1725"/>
      <c r="AA182" s="1725"/>
      <c r="AB182" s="1725"/>
      <c r="AC182" s="1725"/>
      <c r="AD182" s="1725"/>
      <c r="AE182" s="1725"/>
      <c r="AF182" s="1726"/>
    </row>
    <row r="183" spans="1:32" ht="17.25" customHeight="1">
      <c r="B183" s="1743"/>
      <c r="C183" s="1744"/>
      <c r="D183" s="1727"/>
      <c r="E183" s="1728"/>
      <c r="F183" s="1728"/>
      <c r="G183" s="1728"/>
      <c r="H183" s="1728"/>
      <c r="I183" s="1728"/>
      <c r="J183" s="1728"/>
      <c r="K183" s="1728"/>
      <c r="L183" s="1728"/>
      <c r="M183" s="1728"/>
      <c r="N183" s="1728"/>
      <c r="O183" s="1728"/>
      <c r="P183" s="1728"/>
      <c r="Q183" s="1728"/>
      <c r="R183" s="1728"/>
      <c r="S183" s="1728"/>
      <c r="T183" s="1728"/>
      <c r="U183" s="1728"/>
      <c r="V183" s="1728"/>
      <c r="W183" s="1728"/>
      <c r="X183" s="1728"/>
      <c r="Y183" s="1728"/>
      <c r="Z183" s="1728"/>
      <c r="AA183" s="1728"/>
      <c r="AB183" s="1728"/>
      <c r="AC183" s="1728"/>
      <c r="AD183" s="1728"/>
      <c r="AE183" s="1728"/>
      <c r="AF183" s="1729"/>
    </row>
    <row r="184" spans="1:32" ht="17.25" customHeight="1">
      <c r="B184" s="1743"/>
      <c r="C184" s="1744"/>
      <c r="D184" s="1730"/>
      <c r="E184" s="1731"/>
      <c r="F184" s="1731"/>
      <c r="G184" s="1731"/>
      <c r="H184" s="1731"/>
      <c r="I184" s="1731"/>
      <c r="J184" s="1731"/>
      <c r="K184" s="1731"/>
      <c r="L184" s="1731"/>
      <c r="M184" s="1731"/>
      <c r="N184" s="1731"/>
      <c r="O184" s="1731"/>
      <c r="P184" s="1731"/>
      <c r="Q184" s="1731"/>
      <c r="R184" s="1731"/>
      <c r="S184" s="1731"/>
      <c r="T184" s="1731"/>
      <c r="U184" s="1731"/>
      <c r="V184" s="1731"/>
      <c r="W184" s="1731"/>
      <c r="X184" s="1731"/>
      <c r="Y184" s="1731"/>
      <c r="Z184" s="1731"/>
      <c r="AA184" s="1731"/>
      <c r="AB184" s="1731"/>
      <c r="AC184" s="1731"/>
      <c r="AD184" s="1731"/>
      <c r="AE184" s="1731"/>
      <c r="AF184" s="1732"/>
    </row>
    <row r="185" spans="1:32" ht="17.25" customHeight="1">
      <c r="B185" s="1743"/>
      <c r="C185" s="1744"/>
      <c r="D185" s="1724" t="s">
        <v>15</v>
      </c>
      <c r="E185" s="1725"/>
      <c r="F185" s="1725"/>
      <c r="G185" s="1725"/>
      <c r="H185" s="1725"/>
      <c r="I185" s="1725"/>
      <c r="J185" s="1725"/>
      <c r="K185" s="1725"/>
      <c r="L185" s="1725"/>
      <c r="M185" s="1725"/>
      <c r="N185" s="1725"/>
      <c r="O185" s="1725"/>
      <c r="P185" s="1725"/>
      <c r="Q185" s="1725"/>
      <c r="R185" s="1725"/>
      <c r="S185" s="1725"/>
      <c r="T185" s="1725"/>
      <c r="U185" s="1725"/>
      <c r="V185" s="1725"/>
      <c r="W185" s="1725"/>
      <c r="X185" s="1725"/>
      <c r="Y185" s="1725"/>
      <c r="Z185" s="1725"/>
      <c r="AA185" s="1725"/>
      <c r="AB185" s="1725"/>
      <c r="AC185" s="1725"/>
      <c r="AD185" s="1725"/>
      <c r="AE185" s="1725"/>
      <c r="AF185" s="1726"/>
    </row>
    <row r="186" spans="1:32" ht="17.25" customHeight="1">
      <c r="B186" s="1743"/>
      <c r="C186" s="1744"/>
      <c r="D186" s="1727"/>
      <c r="E186" s="1728"/>
      <c r="F186" s="1728"/>
      <c r="G186" s="1728"/>
      <c r="H186" s="1728"/>
      <c r="I186" s="1728"/>
      <c r="J186" s="1728"/>
      <c r="K186" s="1728"/>
      <c r="L186" s="1728"/>
      <c r="M186" s="1728"/>
      <c r="N186" s="1728"/>
      <c r="O186" s="1728"/>
      <c r="P186" s="1728"/>
      <c r="Q186" s="1728"/>
      <c r="R186" s="1728"/>
      <c r="S186" s="1728"/>
      <c r="T186" s="1728"/>
      <c r="U186" s="1728"/>
      <c r="V186" s="1728"/>
      <c r="W186" s="1728"/>
      <c r="X186" s="1728"/>
      <c r="Y186" s="1728"/>
      <c r="Z186" s="1728"/>
      <c r="AA186" s="1728"/>
      <c r="AB186" s="1728"/>
      <c r="AC186" s="1728"/>
      <c r="AD186" s="1728"/>
      <c r="AE186" s="1728"/>
      <c r="AF186" s="1729"/>
    </row>
    <row r="187" spans="1:32" ht="17.25" customHeight="1">
      <c r="B187" s="1743"/>
      <c r="C187" s="1744"/>
      <c r="D187" s="1730"/>
      <c r="E187" s="1731"/>
      <c r="F187" s="1731"/>
      <c r="G187" s="1731"/>
      <c r="H187" s="1731"/>
      <c r="I187" s="1731"/>
      <c r="J187" s="1731"/>
      <c r="K187" s="1731"/>
      <c r="L187" s="1731"/>
      <c r="M187" s="1731"/>
      <c r="N187" s="1731"/>
      <c r="O187" s="1731"/>
      <c r="P187" s="1731"/>
      <c r="Q187" s="1731"/>
      <c r="R187" s="1731"/>
      <c r="S187" s="1731"/>
      <c r="T187" s="1731"/>
      <c r="U187" s="1731"/>
      <c r="V187" s="1731"/>
      <c r="W187" s="1731"/>
      <c r="X187" s="1731"/>
      <c r="Y187" s="1731"/>
      <c r="Z187" s="1731"/>
      <c r="AA187" s="1731"/>
      <c r="AB187" s="1731"/>
      <c r="AC187" s="1731"/>
      <c r="AD187" s="1731"/>
      <c r="AE187" s="1731"/>
      <c r="AF187" s="1732"/>
    </row>
    <row r="188" spans="1:32" ht="17.25" customHeight="1">
      <c r="B188" s="1743"/>
      <c r="C188" s="1744"/>
      <c r="D188" s="1724" t="s">
        <v>16</v>
      </c>
      <c r="E188" s="1725"/>
      <c r="F188" s="1725"/>
      <c r="G188" s="1725"/>
      <c r="H188" s="1725"/>
      <c r="I188" s="1725"/>
      <c r="J188" s="1725"/>
      <c r="K188" s="1725"/>
      <c r="L188" s="1725"/>
      <c r="M188" s="1725"/>
      <c r="N188" s="1725"/>
      <c r="O188" s="1725"/>
      <c r="P188" s="1725"/>
      <c r="Q188" s="1725"/>
      <c r="R188" s="1725"/>
      <c r="S188" s="1725"/>
      <c r="T188" s="1725"/>
      <c r="U188" s="1725"/>
      <c r="V188" s="1725"/>
      <c r="W188" s="1725"/>
      <c r="X188" s="1725"/>
      <c r="Y188" s="1725"/>
      <c r="Z188" s="1725"/>
      <c r="AA188" s="1725"/>
      <c r="AB188" s="1725"/>
      <c r="AC188" s="1725"/>
      <c r="AD188" s="1725"/>
      <c r="AE188" s="1725"/>
      <c r="AF188" s="1726"/>
    </row>
    <row r="189" spans="1:32" ht="17.25" customHeight="1">
      <c r="B189" s="1743"/>
      <c r="C189" s="1744"/>
      <c r="D189" s="1727"/>
      <c r="E189" s="1728"/>
      <c r="F189" s="1728"/>
      <c r="G189" s="1728"/>
      <c r="H189" s="1728"/>
      <c r="I189" s="1728"/>
      <c r="J189" s="1728"/>
      <c r="K189" s="1728"/>
      <c r="L189" s="1728"/>
      <c r="M189" s="1728"/>
      <c r="N189" s="1728"/>
      <c r="O189" s="1728"/>
      <c r="P189" s="1728"/>
      <c r="Q189" s="1728"/>
      <c r="R189" s="1728"/>
      <c r="S189" s="1728"/>
      <c r="T189" s="1728"/>
      <c r="U189" s="1728"/>
      <c r="V189" s="1728"/>
      <c r="W189" s="1728"/>
      <c r="X189" s="1728"/>
      <c r="Y189" s="1728"/>
      <c r="Z189" s="1728"/>
      <c r="AA189" s="1728"/>
      <c r="AB189" s="1728"/>
      <c r="AC189" s="1728"/>
      <c r="AD189" s="1728"/>
      <c r="AE189" s="1728"/>
      <c r="AF189" s="1729"/>
    </row>
    <row r="190" spans="1:32" ht="17.25" customHeight="1" thickBot="1">
      <c r="B190" s="1745"/>
      <c r="C190" s="1746"/>
      <c r="D190" s="1760"/>
      <c r="E190" s="1736"/>
      <c r="F190" s="1736"/>
      <c r="G190" s="1736"/>
      <c r="H190" s="1736"/>
      <c r="I190" s="1736"/>
      <c r="J190" s="1736"/>
      <c r="K190" s="1736"/>
      <c r="L190" s="1736"/>
      <c r="M190" s="1736"/>
      <c r="N190" s="1736"/>
      <c r="O190" s="1736"/>
      <c r="P190" s="1736"/>
      <c r="Q190" s="1736"/>
      <c r="R190" s="1736"/>
      <c r="S190" s="1736"/>
      <c r="T190" s="1736"/>
      <c r="U190" s="1736"/>
      <c r="V190" s="1736"/>
      <c r="W190" s="1736"/>
      <c r="X190" s="1736"/>
      <c r="Y190" s="1736"/>
      <c r="Z190" s="1736"/>
      <c r="AA190" s="1736"/>
      <c r="AB190" s="1736"/>
      <c r="AC190" s="1736"/>
      <c r="AD190" s="1736"/>
      <c r="AE190" s="1736"/>
      <c r="AF190" s="1737"/>
    </row>
    <row r="191" spans="1:32" ht="13.5" customHeight="1">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row>
    <row r="192" spans="1:32" ht="17.25" customHeight="1">
      <c r="A192" s="1">
        <v>6</v>
      </c>
      <c r="B192" s="1" t="s">
        <v>599</v>
      </c>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spans="1:32" ht="50.25" customHeight="1" thickBot="1">
      <c r="A193" s="1"/>
      <c r="B193" s="1733" t="s">
        <v>580</v>
      </c>
      <c r="C193" s="1733"/>
      <c r="D193" s="1733"/>
      <c r="E193" s="1733"/>
      <c r="F193" s="1733"/>
      <c r="G193" s="1733"/>
      <c r="H193" s="1733"/>
      <c r="I193" s="1733"/>
      <c r="J193" s="1733"/>
      <c r="K193" s="1733"/>
      <c r="L193" s="1733"/>
      <c r="M193" s="1733"/>
      <c r="N193" s="1733"/>
      <c r="O193" s="1733"/>
      <c r="P193" s="1733"/>
      <c r="Q193" s="1733"/>
      <c r="R193" s="1733"/>
      <c r="S193" s="1733"/>
      <c r="T193" s="1733"/>
      <c r="U193" s="1733"/>
      <c r="V193" s="1733"/>
      <c r="W193" s="1733"/>
      <c r="X193" s="1733"/>
      <c r="Y193" s="1733"/>
      <c r="Z193" s="1733"/>
      <c r="AA193" s="1733"/>
      <c r="AB193" s="1733"/>
      <c r="AC193" s="1733"/>
      <c r="AD193" s="1733"/>
      <c r="AE193" s="1733"/>
      <c r="AF193" s="1733"/>
    </row>
    <row r="194" spans="1:32" ht="18" customHeight="1">
      <c r="A194" s="1"/>
      <c r="B194" s="1754" t="s">
        <v>17</v>
      </c>
      <c r="C194" s="1755"/>
      <c r="D194" s="1755"/>
      <c r="E194" s="1755"/>
      <c r="F194" s="1755"/>
      <c r="G194" s="11"/>
      <c r="H194" s="1782" t="s">
        <v>18</v>
      </c>
      <c r="I194" s="1782"/>
      <c r="J194" s="1782"/>
      <c r="K194" s="1782"/>
      <c r="L194" s="1782"/>
      <c r="M194" s="1782"/>
      <c r="N194" s="1782"/>
      <c r="O194" s="1782"/>
      <c r="P194" s="1782"/>
      <c r="Q194" s="1782"/>
      <c r="R194" s="1782"/>
      <c r="S194" s="1782"/>
      <c r="T194" s="1782"/>
      <c r="U194" s="1782"/>
      <c r="V194" s="1782"/>
      <c r="W194" s="1782"/>
      <c r="X194" s="1782"/>
      <c r="Y194" s="1782"/>
      <c r="Z194" s="1782"/>
      <c r="AA194" s="1782"/>
      <c r="AB194" s="1782"/>
      <c r="AC194" s="1782"/>
      <c r="AD194" s="1782"/>
      <c r="AE194" s="1782"/>
      <c r="AF194" s="1783"/>
    </row>
    <row r="195" spans="1:32" ht="18" customHeight="1">
      <c r="A195" s="1"/>
      <c r="B195" s="1756"/>
      <c r="C195" s="1757"/>
      <c r="D195" s="1757"/>
      <c r="E195" s="1757"/>
      <c r="F195" s="1757"/>
      <c r="G195" s="1784" t="s">
        <v>581</v>
      </c>
      <c r="H195" s="1785"/>
      <c r="I195" s="1785"/>
      <c r="J195" s="1785"/>
      <c r="K195" s="1785"/>
      <c r="L195" s="1785"/>
      <c r="M195" s="1785"/>
      <c r="N195" s="1785"/>
      <c r="O195" s="1786" t="s">
        <v>582</v>
      </c>
      <c r="P195" s="1787"/>
      <c r="Q195" s="1787"/>
      <c r="R195" s="1787"/>
      <c r="S195" s="1787"/>
      <c r="T195" s="1787"/>
      <c r="U195" s="1787"/>
      <c r="V195" s="1787"/>
      <c r="W195" s="1787"/>
      <c r="X195" s="1787"/>
      <c r="Y195" s="1787"/>
      <c r="Z195" s="1787"/>
      <c r="AA195" s="1787"/>
      <c r="AB195" s="1787"/>
      <c r="AC195" s="1787"/>
      <c r="AD195" s="1787"/>
      <c r="AE195" s="1787"/>
      <c r="AF195" s="1788"/>
    </row>
    <row r="196" spans="1:32" ht="18" customHeight="1">
      <c r="A196" s="1"/>
      <c r="B196" s="1756"/>
      <c r="C196" s="1757"/>
      <c r="D196" s="1757"/>
      <c r="E196" s="1757"/>
      <c r="F196" s="1757"/>
      <c r="G196" s="1771"/>
      <c r="H196" s="1772"/>
      <c r="I196" s="1772"/>
      <c r="J196" s="1772"/>
      <c r="K196" s="1772"/>
      <c r="L196" s="1772"/>
      <c r="M196" s="1772"/>
      <c r="N196" s="1772"/>
      <c r="O196" s="1789"/>
      <c r="P196" s="1790"/>
      <c r="Q196" s="1790"/>
      <c r="R196" s="1790"/>
      <c r="S196" s="1790"/>
      <c r="T196" s="1790"/>
      <c r="U196" s="1790"/>
      <c r="V196" s="1790"/>
      <c r="W196" s="1790"/>
      <c r="X196" s="1790"/>
      <c r="Y196" s="1790"/>
      <c r="Z196" s="1790"/>
      <c r="AA196" s="1790"/>
      <c r="AB196" s="1790"/>
      <c r="AC196" s="1790"/>
      <c r="AD196" s="1790"/>
      <c r="AE196" s="1790"/>
      <c r="AF196" s="1791"/>
    </row>
    <row r="197" spans="1:32" ht="18" customHeight="1">
      <c r="A197" s="1"/>
      <c r="B197" s="1756"/>
      <c r="C197" s="1757"/>
      <c r="D197" s="1757"/>
      <c r="E197" s="1757"/>
      <c r="F197" s="1757"/>
      <c r="G197" s="1771"/>
      <c r="H197" s="1772"/>
      <c r="I197" s="1772"/>
      <c r="J197" s="1772"/>
      <c r="K197" s="1772"/>
      <c r="L197" s="1772"/>
      <c r="M197" s="1772"/>
      <c r="N197" s="1792"/>
      <c r="O197" s="1789"/>
      <c r="P197" s="1790"/>
      <c r="Q197" s="1790"/>
      <c r="R197" s="1790"/>
      <c r="S197" s="1790"/>
      <c r="T197" s="1790"/>
      <c r="U197" s="1790"/>
      <c r="V197" s="1790"/>
      <c r="W197" s="1790"/>
      <c r="X197" s="1790"/>
      <c r="Y197" s="1790"/>
      <c r="Z197" s="1790"/>
      <c r="AA197" s="1790"/>
      <c r="AB197" s="1790"/>
      <c r="AC197" s="1790"/>
      <c r="AD197" s="1790"/>
      <c r="AE197" s="1790"/>
      <c r="AF197" s="1791"/>
    </row>
    <row r="198" spans="1:32" ht="18" customHeight="1">
      <c r="A198" s="1"/>
      <c r="B198" s="1756"/>
      <c r="C198" s="1757"/>
      <c r="D198" s="1757"/>
      <c r="E198" s="1757"/>
      <c r="F198" s="1757"/>
      <c r="G198" s="1706"/>
      <c r="H198" s="1707"/>
      <c r="I198" s="1707"/>
      <c r="J198" s="1707"/>
      <c r="K198" s="1707"/>
      <c r="L198" s="1707"/>
      <c r="M198" s="1707"/>
      <c r="N198" s="1750"/>
      <c r="O198" s="1751"/>
      <c r="P198" s="1752"/>
      <c r="Q198" s="1752"/>
      <c r="R198" s="1752"/>
      <c r="S198" s="1752"/>
      <c r="T198" s="1752"/>
      <c r="U198" s="1752"/>
      <c r="V198" s="1752"/>
      <c r="W198" s="1752"/>
      <c r="X198" s="1752"/>
      <c r="Y198" s="1752"/>
      <c r="Z198" s="1752"/>
      <c r="AA198" s="1752"/>
      <c r="AB198" s="1752"/>
      <c r="AC198" s="1752"/>
      <c r="AD198" s="1752"/>
      <c r="AE198" s="1752"/>
      <c r="AF198" s="1753"/>
    </row>
    <row r="199" spans="1:32" ht="18" customHeight="1">
      <c r="A199" s="1"/>
      <c r="B199" s="1756"/>
      <c r="C199" s="1757"/>
      <c r="D199" s="1757"/>
      <c r="E199" s="1757"/>
      <c r="F199" s="1757"/>
      <c r="G199" s="12"/>
      <c r="H199" s="1793" t="s">
        <v>19</v>
      </c>
      <c r="I199" s="1793"/>
      <c r="J199" s="1793"/>
      <c r="K199" s="1793"/>
      <c r="L199" s="1793"/>
      <c r="M199" s="1793"/>
      <c r="N199" s="1793"/>
      <c r="O199" s="1793"/>
      <c r="P199" s="1793"/>
      <c r="Q199" s="1793"/>
      <c r="R199" s="1793"/>
      <c r="S199" s="1793"/>
      <c r="T199" s="1793"/>
      <c r="U199" s="1793"/>
      <c r="V199" s="1793"/>
      <c r="W199" s="1793"/>
      <c r="X199" s="1793"/>
      <c r="Y199" s="1793"/>
      <c r="Z199" s="1793"/>
      <c r="AA199" s="1793"/>
      <c r="AB199" s="1793"/>
      <c r="AC199" s="1793"/>
      <c r="AD199" s="1793"/>
      <c r="AE199" s="1793"/>
      <c r="AF199" s="1794"/>
    </row>
    <row r="200" spans="1:32" ht="18" customHeight="1">
      <c r="A200" s="1"/>
      <c r="B200" s="1756"/>
      <c r="C200" s="1757"/>
      <c r="D200" s="1757"/>
      <c r="E200" s="1757"/>
      <c r="F200" s="1757"/>
      <c r="G200" s="1784" t="s">
        <v>581</v>
      </c>
      <c r="H200" s="1785"/>
      <c r="I200" s="1785"/>
      <c r="J200" s="1785"/>
      <c r="K200" s="1785"/>
      <c r="L200" s="1785"/>
      <c r="M200" s="1785"/>
      <c r="N200" s="1785"/>
      <c r="O200" s="1786" t="s">
        <v>582</v>
      </c>
      <c r="P200" s="1787"/>
      <c r="Q200" s="1787"/>
      <c r="R200" s="1787"/>
      <c r="S200" s="1787"/>
      <c r="T200" s="1787"/>
      <c r="U200" s="1787"/>
      <c r="V200" s="1787"/>
      <c r="W200" s="1787"/>
      <c r="X200" s="1787"/>
      <c r="Y200" s="1787"/>
      <c r="Z200" s="1787"/>
      <c r="AA200" s="1787"/>
      <c r="AB200" s="1787"/>
      <c r="AC200" s="1787"/>
      <c r="AD200" s="1787"/>
      <c r="AE200" s="1787"/>
      <c r="AF200" s="1788"/>
    </row>
    <row r="201" spans="1:32" ht="18" customHeight="1">
      <c r="A201" s="1"/>
      <c r="B201" s="1756"/>
      <c r="C201" s="1757"/>
      <c r="D201" s="1757"/>
      <c r="E201" s="1757"/>
      <c r="F201" s="1757"/>
      <c r="G201" s="1771"/>
      <c r="H201" s="1772"/>
      <c r="I201" s="1772"/>
      <c r="J201" s="1772"/>
      <c r="K201" s="1772"/>
      <c r="L201" s="1772"/>
      <c r="M201" s="1772"/>
      <c r="N201" s="1772"/>
      <c r="O201" s="1789"/>
      <c r="P201" s="1790"/>
      <c r="Q201" s="1790"/>
      <c r="R201" s="1790"/>
      <c r="S201" s="1790"/>
      <c r="T201" s="1790"/>
      <c r="U201" s="1790"/>
      <c r="V201" s="1790"/>
      <c r="W201" s="1790"/>
      <c r="X201" s="1790"/>
      <c r="Y201" s="1790"/>
      <c r="Z201" s="1790"/>
      <c r="AA201" s="1790"/>
      <c r="AB201" s="1790"/>
      <c r="AC201" s="1790"/>
      <c r="AD201" s="1790"/>
      <c r="AE201" s="1790"/>
      <c r="AF201" s="1791"/>
    </row>
    <row r="202" spans="1:32" ht="18" customHeight="1">
      <c r="A202" s="1"/>
      <c r="B202" s="1756"/>
      <c r="C202" s="1757"/>
      <c r="D202" s="1757"/>
      <c r="E202" s="1757"/>
      <c r="F202" s="1757"/>
      <c r="G202" s="1771"/>
      <c r="H202" s="1772"/>
      <c r="I202" s="1772"/>
      <c r="J202" s="1772"/>
      <c r="K202" s="1772"/>
      <c r="L202" s="1772"/>
      <c r="M202" s="1772"/>
      <c r="N202" s="1792"/>
      <c r="O202" s="1789"/>
      <c r="P202" s="1790"/>
      <c r="Q202" s="1790"/>
      <c r="R202" s="1790"/>
      <c r="S202" s="1790"/>
      <c r="T202" s="1790"/>
      <c r="U202" s="1790"/>
      <c r="V202" s="1790"/>
      <c r="W202" s="1790"/>
      <c r="X202" s="1790"/>
      <c r="Y202" s="1790"/>
      <c r="Z202" s="1790"/>
      <c r="AA202" s="1790"/>
      <c r="AB202" s="1790"/>
      <c r="AC202" s="1790"/>
      <c r="AD202" s="1790"/>
      <c r="AE202" s="1790"/>
      <c r="AF202" s="1791"/>
    </row>
    <row r="203" spans="1:32" ht="18" customHeight="1">
      <c r="A203" s="1"/>
      <c r="B203" s="1756"/>
      <c r="C203" s="1757"/>
      <c r="D203" s="1757"/>
      <c r="E203" s="1757"/>
      <c r="F203" s="1757"/>
      <c r="G203" s="1706"/>
      <c r="H203" s="1707"/>
      <c r="I203" s="1707"/>
      <c r="J203" s="1707"/>
      <c r="K203" s="1707"/>
      <c r="L203" s="1707"/>
      <c r="M203" s="1707"/>
      <c r="N203" s="1750"/>
      <c r="O203" s="1751"/>
      <c r="P203" s="1752"/>
      <c r="Q203" s="1752"/>
      <c r="R203" s="1752"/>
      <c r="S203" s="1752"/>
      <c r="T203" s="1752"/>
      <c r="U203" s="1752"/>
      <c r="V203" s="1752"/>
      <c r="W203" s="1752"/>
      <c r="X203" s="1752"/>
      <c r="Y203" s="1752"/>
      <c r="Z203" s="1752"/>
      <c r="AA203" s="1752"/>
      <c r="AB203" s="1752"/>
      <c r="AC203" s="1752"/>
      <c r="AD203" s="1752"/>
      <c r="AE203" s="1752"/>
      <c r="AF203" s="1753"/>
    </row>
    <row r="204" spans="1:32" ht="18" customHeight="1" thickBot="1">
      <c r="A204" s="1"/>
      <c r="B204" s="1758"/>
      <c r="C204" s="1759"/>
      <c r="D204" s="1759"/>
      <c r="E204" s="1759"/>
      <c r="F204" s="1759"/>
      <c r="G204" s="13"/>
      <c r="H204" s="1795" t="s">
        <v>20</v>
      </c>
      <c r="I204" s="1795"/>
      <c r="J204" s="1795"/>
      <c r="K204" s="1795"/>
      <c r="L204" s="1795"/>
      <c r="M204" s="1795"/>
      <c r="N204" s="1795"/>
      <c r="O204" s="1795"/>
      <c r="P204" s="1795"/>
      <c r="Q204" s="1795"/>
      <c r="R204" s="1795"/>
      <c r="S204" s="1795"/>
      <c r="T204" s="1795"/>
      <c r="U204" s="1795"/>
      <c r="V204" s="1795"/>
      <c r="W204" s="1795"/>
      <c r="X204" s="1795"/>
      <c r="Y204" s="1795"/>
      <c r="Z204" s="1795"/>
      <c r="AA204" s="1795"/>
      <c r="AB204" s="1795"/>
      <c r="AC204" s="1795"/>
      <c r="AD204" s="1795"/>
      <c r="AE204" s="1795"/>
      <c r="AF204" s="1796"/>
    </row>
  </sheetData>
  <mergeCells count="146">
    <mergeCell ref="K49:AF49"/>
    <mergeCell ref="K51:AF51"/>
    <mergeCell ref="D53:J57"/>
    <mergeCell ref="K54:AF54"/>
    <mergeCell ref="K56:AF56"/>
    <mergeCell ref="K57:AF57"/>
    <mergeCell ref="B60:J60"/>
    <mergeCell ref="K60:AF60"/>
    <mergeCell ref="B61:C65"/>
    <mergeCell ref="D61:J65"/>
    <mergeCell ref="K62:R62"/>
    <mergeCell ref="K63:R63"/>
    <mergeCell ref="K64:R64"/>
    <mergeCell ref="K65:R65"/>
    <mergeCell ref="S62:AF62"/>
    <mergeCell ref="S63:AF63"/>
    <mergeCell ref="S64:AF64"/>
    <mergeCell ref="S65:AF65"/>
    <mergeCell ref="D166:AF166"/>
    <mergeCell ref="D143:AF143"/>
    <mergeCell ref="A1:AF1"/>
    <mergeCell ref="B10:AF19"/>
    <mergeCell ref="B22:AF22"/>
    <mergeCell ref="B23:AF23"/>
    <mergeCell ref="B25:C29"/>
    <mergeCell ref="B59:AF59"/>
    <mergeCell ref="B36:AF36"/>
    <mergeCell ref="B71:AF73"/>
    <mergeCell ref="B75:AF77"/>
    <mergeCell ref="B68:AF68"/>
    <mergeCell ref="B30:C34"/>
    <mergeCell ref="D25:J29"/>
    <mergeCell ref="K26:AF26"/>
    <mergeCell ref="K28:AF28"/>
    <mergeCell ref="K29:AF29"/>
    <mergeCell ref="B24:J24"/>
    <mergeCell ref="K24:AF24"/>
    <mergeCell ref="K44:AF44"/>
    <mergeCell ref="K46:AF46"/>
    <mergeCell ref="K47:AF47"/>
    <mergeCell ref="B48:C52"/>
    <mergeCell ref="D48:J52"/>
    <mergeCell ref="D151:AF151"/>
    <mergeCell ref="D152:AF152"/>
    <mergeCell ref="D153:AF153"/>
    <mergeCell ref="D154:AF154"/>
    <mergeCell ref="D155:AF155"/>
    <mergeCell ref="D156:AF156"/>
    <mergeCell ref="D157:AF157"/>
    <mergeCell ref="D164:AF164"/>
    <mergeCell ref="D165:AF165"/>
    <mergeCell ref="O201:AF201"/>
    <mergeCell ref="G202:N202"/>
    <mergeCell ref="O202:AF202"/>
    <mergeCell ref="H199:AF199"/>
    <mergeCell ref="H204:AF204"/>
    <mergeCell ref="O195:AF195"/>
    <mergeCell ref="G196:N196"/>
    <mergeCell ref="O196:AF196"/>
    <mergeCell ref="G197:N197"/>
    <mergeCell ref="O197:AF197"/>
    <mergeCell ref="B4:AF4"/>
    <mergeCell ref="B116:AF117"/>
    <mergeCell ref="B119:AF121"/>
    <mergeCell ref="B125:AF126"/>
    <mergeCell ref="B128:AF130"/>
    <mergeCell ref="B134:AF135"/>
    <mergeCell ref="B137:AF139"/>
    <mergeCell ref="B84:AF84"/>
    <mergeCell ref="B6:AF6"/>
    <mergeCell ref="B108:AF110"/>
    <mergeCell ref="B113:AF113"/>
    <mergeCell ref="D30:J34"/>
    <mergeCell ref="K31:AF31"/>
    <mergeCell ref="K33:AF33"/>
    <mergeCell ref="K34:AF34"/>
    <mergeCell ref="B37:J37"/>
    <mergeCell ref="K37:AF37"/>
    <mergeCell ref="B38:C42"/>
    <mergeCell ref="D38:J42"/>
    <mergeCell ref="K39:AF39"/>
    <mergeCell ref="K41:AF41"/>
    <mergeCell ref="B79:AF81"/>
    <mergeCell ref="B86:AF88"/>
    <mergeCell ref="B90:AF92"/>
    <mergeCell ref="B167:C178"/>
    <mergeCell ref="D167:AF167"/>
    <mergeCell ref="D168:AF168"/>
    <mergeCell ref="D169:AF169"/>
    <mergeCell ref="D170:AF170"/>
    <mergeCell ref="D171:AF171"/>
    <mergeCell ref="D172:AF172"/>
    <mergeCell ref="D173:AF173"/>
    <mergeCell ref="D174:AF174"/>
    <mergeCell ref="D175:AF175"/>
    <mergeCell ref="D176:AF176"/>
    <mergeCell ref="D177:AF177"/>
    <mergeCell ref="D178:AF178"/>
    <mergeCell ref="B179:C190"/>
    <mergeCell ref="D179:AF179"/>
    <mergeCell ref="D180:AF180"/>
    <mergeCell ref="D181:AF181"/>
    <mergeCell ref="D182:AF182"/>
    <mergeCell ref="D183:AF183"/>
    <mergeCell ref="G198:N198"/>
    <mergeCell ref="O198:AF198"/>
    <mergeCell ref="B193:AF193"/>
    <mergeCell ref="B194:F204"/>
    <mergeCell ref="D184:AF184"/>
    <mergeCell ref="D185:AF185"/>
    <mergeCell ref="D186:AF186"/>
    <mergeCell ref="D187:AF187"/>
    <mergeCell ref="D188:AF188"/>
    <mergeCell ref="D189:AF189"/>
    <mergeCell ref="D190:AF190"/>
    <mergeCell ref="G203:N203"/>
    <mergeCell ref="O203:AF203"/>
    <mergeCell ref="H194:AF194"/>
    <mergeCell ref="G195:N195"/>
    <mergeCell ref="G200:N200"/>
    <mergeCell ref="O200:AF200"/>
    <mergeCell ref="G201:N201"/>
    <mergeCell ref="K42:AF42"/>
    <mergeCell ref="B43:C47"/>
    <mergeCell ref="D43:J47"/>
    <mergeCell ref="D158:AF158"/>
    <mergeCell ref="D159:AF159"/>
    <mergeCell ref="D160:AF160"/>
    <mergeCell ref="D161:AF161"/>
    <mergeCell ref="D162:AF162"/>
    <mergeCell ref="D163:AF163"/>
    <mergeCell ref="D144:AF144"/>
    <mergeCell ref="D145:AF145"/>
    <mergeCell ref="B142:AF142"/>
    <mergeCell ref="B94:AF96"/>
    <mergeCell ref="B100:AF102"/>
    <mergeCell ref="B104:AF106"/>
    <mergeCell ref="K52:AF52"/>
    <mergeCell ref="B53:C57"/>
    <mergeCell ref="B143:C154"/>
    <mergeCell ref="B155:C166"/>
    <mergeCell ref="D146:AF146"/>
    <mergeCell ref="D147:AF147"/>
    <mergeCell ref="D148:AF148"/>
    <mergeCell ref="D149:AF149"/>
    <mergeCell ref="D150:AF150"/>
  </mergeCells>
  <phoneticPr fontId="3"/>
  <pageMargins left="0.59055118110236227" right="0.39370078740157483" top="0.59055118110236227" bottom="0.39370078740157483" header="0.31496062992125984" footer="0.31496062992125984"/>
  <pageSetup paperSize="9" fitToHeight="0" orientation="portrait" r:id="rId1"/>
  <headerFooter>
    <oddHeader>&amp;R&amp;"ＭＳ Ｐゴシック,標準"&amp;12様式14</oddHeader>
  </headerFooter>
  <rowBreaks count="4" manualBreakCount="4">
    <brk id="42" max="16383" man="1"/>
    <brk id="82" max="16383" man="1"/>
    <brk id="122" max="16383" man="1"/>
    <brk id="166" max="16383" man="1"/>
  </rowBreaks>
  <drawing r:id="rId2"/>
  <legacyDrawing r:id="rId3"/>
  <mc:AlternateContent xmlns:mc="http://schemas.openxmlformats.org/markup-compatibility/2006">
    <mc:Choice Requires="x14"/>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B2:AG50"/>
  <sheetViews>
    <sheetView view="pageLayout" topLeftCell="A34" zoomScaleNormal="100" workbookViewId="0">
      <selection activeCell="S21" sqref="S21"/>
    </sheetView>
  </sheetViews>
  <sheetFormatPr defaultRowHeight="14.25"/>
  <cols>
    <col min="1" max="1" width="3.375" style="101" customWidth="1"/>
    <col min="2" max="33" width="2.5" style="101" customWidth="1"/>
    <col min="34" max="252" width="9" style="101"/>
    <col min="253" max="265" width="2.625" style="101" customWidth="1"/>
    <col min="266" max="267" width="3" style="101" customWidth="1"/>
    <col min="268" max="289" width="2.625" style="101" customWidth="1"/>
    <col min="290" max="508" width="9" style="101"/>
    <col min="509" max="521" width="2.625" style="101" customWidth="1"/>
    <col min="522" max="523" width="3" style="101" customWidth="1"/>
    <col min="524" max="545" width="2.625" style="101" customWidth="1"/>
    <col min="546" max="764" width="9" style="101"/>
    <col min="765" max="777" width="2.625" style="101" customWidth="1"/>
    <col min="778" max="779" width="3" style="101" customWidth="1"/>
    <col min="780" max="801" width="2.625" style="101" customWidth="1"/>
    <col min="802" max="1020" width="9" style="101"/>
    <col min="1021" max="1033" width="2.625" style="101" customWidth="1"/>
    <col min="1034" max="1035" width="3" style="101" customWidth="1"/>
    <col min="1036" max="1057" width="2.625" style="101" customWidth="1"/>
    <col min="1058" max="1276" width="9" style="101"/>
    <col min="1277" max="1289" width="2.625" style="101" customWidth="1"/>
    <col min="1290" max="1291" width="3" style="101" customWidth="1"/>
    <col min="1292" max="1313" width="2.625" style="101" customWidth="1"/>
    <col min="1314" max="1532" width="9" style="101"/>
    <col min="1533" max="1545" width="2.625" style="101" customWidth="1"/>
    <col min="1546" max="1547" width="3" style="101" customWidth="1"/>
    <col min="1548" max="1569" width="2.625" style="101" customWidth="1"/>
    <col min="1570" max="1788" width="9" style="101"/>
    <col min="1789" max="1801" width="2.625" style="101" customWidth="1"/>
    <col min="1802" max="1803" width="3" style="101" customWidth="1"/>
    <col min="1804" max="1825" width="2.625" style="101" customWidth="1"/>
    <col min="1826" max="2044" width="9" style="101"/>
    <col min="2045" max="2057" width="2.625" style="101" customWidth="1"/>
    <col min="2058" max="2059" width="3" style="101" customWidth="1"/>
    <col min="2060" max="2081" width="2.625" style="101" customWidth="1"/>
    <col min="2082" max="2300" width="9" style="101"/>
    <col min="2301" max="2313" width="2.625" style="101" customWidth="1"/>
    <col min="2314" max="2315" width="3" style="101" customWidth="1"/>
    <col min="2316" max="2337" width="2.625" style="101" customWidth="1"/>
    <col min="2338" max="2556" width="9" style="101"/>
    <col min="2557" max="2569" width="2.625" style="101" customWidth="1"/>
    <col min="2570" max="2571" width="3" style="101" customWidth="1"/>
    <col min="2572" max="2593" width="2.625" style="101" customWidth="1"/>
    <col min="2594" max="2812" width="9" style="101"/>
    <col min="2813" max="2825" width="2.625" style="101" customWidth="1"/>
    <col min="2826" max="2827" width="3" style="101" customWidth="1"/>
    <col min="2828" max="2849" width="2.625" style="101" customWidth="1"/>
    <col min="2850" max="3068" width="9" style="101"/>
    <col min="3069" max="3081" width="2.625" style="101" customWidth="1"/>
    <col min="3082" max="3083" width="3" style="101" customWidth="1"/>
    <col min="3084" max="3105" width="2.625" style="101" customWidth="1"/>
    <col min="3106" max="3324" width="9" style="101"/>
    <col min="3325" max="3337" width="2.625" style="101" customWidth="1"/>
    <col min="3338" max="3339" width="3" style="101" customWidth="1"/>
    <col min="3340" max="3361" width="2.625" style="101" customWidth="1"/>
    <col min="3362" max="3580" width="9" style="101"/>
    <col min="3581" max="3593" width="2.625" style="101" customWidth="1"/>
    <col min="3594" max="3595" width="3" style="101" customWidth="1"/>
    <col min="3596" max="3617" width="2.625" style="101" customWidth="1"/>
    <col min="3618" max="3836" width="9" style="101"/>
    <col min="3837" max="3849" width="2.625" style="101" customWidth="1"/>
    <col min="3850" max="3851" width="3" style="101" customWidth="1"/>
    <col min="3852" max="3873" width="2.625" style="101" customWidth="1"/>
    <col min="3874" max="4092" width="9" style="101"/>
    <col min="4093" max="4105" width="2.625" style="101" customWidth="1"/>
    <col min="4106" max="4107" width="3" style="101" customWidth="1"/>
    <col min="4108" max="4129" width="2.625" style="101" customWidth="1"/>
    <col min="4130" max="4348" width="9" style="101"/>
    <col min="4349" max="4361" width="2.625" style="101" customWidth="1"/>
    <col min="4362" max="4363" width="3" style="101" customWidth="1"/>
    <col min="4364" max="4385" width="2.625" style="101" customWidth="1"/>
    <col min="4386" max="4604" width="9" style="101"/>
    <col min="4605" max="4617" width="2.625" style="101" customWidth="1"/>
    <col min="4618" max="4619" width="3" style="101" customWidth="1"/>
    <col min="4620" max="4641" width="2.625" style="101" customWidth="1"/>
    <col min="4642" max="4860" width="9" style="101"/>
    <col min="4861" max="4873" width="2.625" style="101" customWidth="1"/>
    <col min="4874" max="4875" width="3" style="101" customWidth="1"/>
    <col min="4876" max="4897" width="2.625" style="101" customWidth="1"/>
    <col min="4898" max="5116" width="9" style="101"/>
    <col min="5117" max="5129" width="2.625" style="101" customWidth="1"/>
    <col min="5130" max="5131" width="3" style="101" customWidth="1"/>
    <col min="5132" max="5153" width="2.625" style="101" customWidth="1"/>
    <col min="5154" max="5372" width="9" style="101"/>
    <col min="5373" max="5385" width="2.625" style="101" customWidth="1"/>
    <col min="5386" max="5387" width="3" style="101" customWidth="1"/>
    <col min="5388" max="5409" width="2.625" style="101" customWidth="1"/>
    <col min="5410" max="5628" width="9" style="101"/>
    <col min="5629" max="5641" width="2.625" style="101" customWidth="1"/>
    <col min="5642" max="5643" width="3" style="101" customWidth="1"/>
    <col min="5644" max="5665" width="2.625" style="101" customWidth="1"/>
    <col min="5666" max="5884" width="9" style="101"/>
    <col min="5885" max="5897" width="2.625" style="101" customWidth="1"/>
    <col min="5898" max="5899" width="3" style="101" customWidth="1"/>
    <col min="5900" max="5921" width="2.625" style="101" customWidth="1"/>
    <col min="5922" max="6140" width="9" style="101"/>
    <col min="6141" max="6153" width="2.625" style="101" customWidth="1"/>
    <col min="6154" max="6155" width="3" style="101" customWidth="1"/>
    <col min="6156" max="6177" width="2.625" style="101" customWidth="1"/>
    <col min="6178" max="6396" width="9" style="101"/>
    <col min="6397" max="6409" width="2.625" style="101" customWidth="1"/>
    <col min="6410" max="6411" width="3" style="101" customWidth="1"/>
    <col min="6412" max="6433" width="2.625" style="101" customWidth="1"/>
    <col min="6434" max="6652" width="9" style="101"/>
    <col min="6653" max="6665" width="2.625" style="101" customWidth="1"/>
    <col min="6666" max="6667" width="3" style="101" customWidth="1"/>
    <col min="6668" max="6689" width="2.625" style="101" customWidth="1"/>
    <col min="6690" max="6908" width="9" style="101"/>
    <col min="6909" max="6921" width="2.625" style="101" customWidth="1"/>
    <col min="6922" max="6923" width="3" style="101" customWidth="1"/>
    <col min="6924" max="6945" width="2.625" style="101" customWidth="1"/>
    <col min="6946" max="7164" width="9" style="101"/>
    <col min="7165" max="7177" width="2.625" style="101" customWidth="1"/>
    <col min="7178" max="7179" width="3" style="101" customWidth="1"/>
    <col min="7180" max="7201" width="2.625" style="101" customWidth="1"/>
    <col min="7202" max="7420" width="9" style="101"/>
    <col min="7421" max="7433" width="2.625" style="101" customWidth="1"/>
    <col min="7434" max="7435" width="3" style="101" customWidth="1"/>
    <col min="7436" max="7457" width="2.625" style="101" customWidth="1"/>
    <col min="7458" max="7676" width="9" style="101"/>
    <col min="7677" max="7689" width="2.625" style="101" customWidth="1"/>
    <col min="7690" max="7691" width="3" style="101" customWidth="1"/>
    <col min="7692" max="7713" width="2.625" style="101" customWidth="1"/>
    <col min="7714" max="7932" width="9" style="101"/>
    <col min="7933" max="7945" width="2.625" style="101" customWidth="1"/>
    <col min="7946" max="7947" width="3" style="101" customWidth="1"/>
    <col min="7948" max="7969" width="2.625" style="101" customWidth="1"/>
    <col min="7970" max="8188" width="9" style="101"/>
    <col min="8189" max="8201" width="2.625" style="101" customWidth="1"/>
    <col min="8202" max="8203" width="3" style="101" customWidth="1"/>
    <col min="8204" max="8225" width="2.625" style="101" customWidth="1"/>
    <col min="8226" max="8444" width="9" style="101"/>
    <col min="8445" max="8457" width="2.625" style="101" customWidth="1"/>
    <col min="8458" max="8459" width="3" style="101" customWidth="1"/>
    <col min="8460" max="8481" width="2.625" style="101" customWidth="1"/>
    <col min="8482" max="8700" width="9" style="101"/>
    <col min="8701" max="8713" width="2.625" style="101" customWidth="1"/>
    <col min="8714" max="8715" width="3" style="101" customWidth="1"/>
    <col min="8716" max="8737" width="2.625" style="101" customWidth="1"/>
    <col min="8738" max="8956" width="9" style="101"/>
    <col min="8957" max="8969" width="2.625" style="101" customWidth="1"/>
    <col min="8970" max="8971" width="3" style="101" customWidth="1"/>
    <col min="8972" max="8993" width="2.625" style="101" customWidth="1"/>
    <col min="8994" max="9212" width="9" style="101"/>
    <col min="9213" max="9225" width="2.625" style="101" customWidth="1"/>
    <col min="9226" max="9227" width="3" style="101" customWidth="1"/>
    <col min="9228" max="9249" width="2.625" style="101" customWidth="1"/>
    <col min="9250" max="9468" width="9" style="101"/>
    <col min="9469" max="9481" width="2.625" style="101" customWidth="1"/>
    <col min="9482" max="9483" width="3" style="101" customWidth="1"/>
    <col min="9484" max="9505" width="2.625" style="101" customWidth="1"/>
    <col min="9506" max="9724" width="9" style="101"/>
    <col min="9725" max="9737" width="2.625" style="101" customWidth="1"/>
    <col min="9738" max="9739" width="3" style="101" customWidth="1"/>
    <col min="9740" max="9761" width="2.625" style="101" customWidth="1"/>
    <col min="9762" max="9980" width="9" style="101"/>
    <col min="9981" max="9993" width="2.625" style="101" customWidth="1"/>
    <col min="9994" max="9995" width="3" style="101" customWidth="1"/>
    <col min="9996" max="10017" width="2.625" style="101" customWidth="1"/>
    <col min="10018" max="10236" width="9" style="101"/>
    <col min="10237" max="10249" width="2.625" style="101" customWidth="1"/>
    <col min="10250" max="10251" width="3" style="101" customWidth="1"/>
    <col min="10252" max="10273" width="2.625" style="101" customWidth="1"/>
    <col min="10274" max="10492" width="9" style="101"/>
    <col min="10493" max="10505" width="2.625" style="101" customWidth="1"/>
    <col min="10506" max="10507" width="3" style="101" customWidth="1"/>
    <col min="10508" max="10529" width="2.625" style="101" customWidth="1"/>
    <col min="10530" max="10748" width="9" style="101"/>
    <col min="10749" max="10761" width="2.625" style="101" customWidth="1"/>
    <col min="10762" max="10763" width="3" style="101" customWidth="1"/>
    <col min="10764" max="10785" width="2.625" style="101" customWidth="1"/>
    <col min="10786" max="11004" width="9" style="101"/>
    <col min="11005" max="11017" width="2.625" style="101" customWidth="1"/>
    <col min="11018" max="11019" width="3" style="101" customWidth="1"/>
    <col min="11020" max="11041" width="2.625" style="101" customWidth="1"/>
    <col min="11042" max="11260" width="9" style="101"/>
    <col min="11261" max="11273" width="2.625" style="101" customWidth="1"/>
    <col min="11274" max="11275" width="3" style="101" customWidth="1"/>
    <col min="11276" max="11297" width="2.625" style="101" customWidth="1"/>
    <col min="11298" max="11516" width="9" style="101"/>
    <col min="11517" max="11529" width="2.625" style="101" customWidth="1"/>
    <col min="11530" max="11531" width="3" style="101" customWidth="1"/>
    <col min="11532" max="11553" width="2.625" style="101" customWidth="1"/>
    <col min="11554" max="11772" width="9" style="101"/>
    <col min="11773" max="11785" width="2.625" style="101" customWidth="1"/>
    <col min="11786" max="11787" width="3" style="101" customWidth="1"/>
    <col min="11788" max="11809" width="2.625" style="101" customWidth="1"/>
    <col min="11810" max="12028" width="9" style="101"/>
    <col min="12029" max="12041" width="2.625" style="101" customWidth="1"/>
    <col min="12042" max="12043" width="3" style="101" customWidth="1"/>
    <col min="12044" max="12065" width="2.625" style="101" customWidth="1"/>
    <col min="12066" max="12284" width="9" style="101"/>
    <col min="12285" max="12297" width="2.625" style="101" customWidth="1"/>
    <col min="12298" max="12299" width="3" style="101" customWidth="1"/>
    <col min="12300" max="12321" width="2.625" style="101" customWidth="1"/>
    <col min="12322" max="12540" width="9" style="101"/>
    <col min="12541" max="12553" width="2.625" style="101" customWidth="1"/>
    <col min="12554" max="12555" width="3" style="101" customWidth="1"/>
    <col min="12556" max="12577" width="2.625" style="101" customWidth="1"/>
    <col min="12578" max="12796" width="9" style="101"/>
    <col min="12797" max="12809" width="2.625" style="101" customWidth="1"/>
    <col min="12810" max="12811" width="3" style="101" customWidth="1"/>
    <col min="12812" max="12833" width="2.625" style="101" customWidth="1"/>
    <col min="12834" max="13052" width="9" style="101"/>
    <col min="13053" max="13065" width="2.625" style="101" customWidth="1"/>
    <col min="13066" max="13067" width="3" style="101" customWidth="1"/>
    <col min="13068" max="13089" width="2.625" style="101" customWidth="1"/>
    <col min="13090" max="13308" width="9" style="101"/>
    <col min="13309" max="13321" width="2.625" style="101" customWidth="1"/>
    <col min="13322" max="13323" width="3" style="101" customWidth="1"/>
    <col min="13324" max="13345" width="2.625" style="101" customWidth="1"/>
    <col min="13346" max="13564" width="9" style="101"/>
    <col min="13565" max="13577" width="2.625" style="101" customWidth="1"/>
    <col min="13578" max="13579" width="3" style="101" customWidth="1"/>
    <col min="13580" max="13601" width="2.625" style="101" customWidth="1"/>
    <col min="13602" max="13820" width="9" style="101"/>
    <col min="13821" max="13833" width="2.625" style="101" customWidth="1"/>
    <col min="13834" max="13835" width="3" style="101" customWidth="1"/>
    <col min="13836" max="13857" width="2.625" style="101" customWidth="1"/>
    <col min="13858" max="14076" width="9" style="101"/>
    <col min="14077" max="14089" width="2.625" style="101" customWidth="1"/>
    <col min="14090" max="14091" width="3" style="101" customWidth="1"/>
    <col min="14092" max="14113" width="2.625" style="101" customWidth="1"/>
    <col min="14114" max="14332" width="9" style="101"/>
    <col min="14333" max="14345" width="2.625" style="101" customWidth="1"/>
    <col min="14346" max="14347" width="3" style="101" customWidth="1"/>
    <col min="14348" max="14369" width="2.625" style="101" customWidth="1"/>
    <col min="14370" max="14588" width="9" style="101"/>
    <col min="14589" max="14601" width="2.625" style="101" customWidth="1"/>
    <col min="14602" max="14603" width="3" style="101" customWidth="1"/>
    <col min="14604" max="14625" width="2.625" style="101" customWidth="1"/>
    <col min="14626" max="14844" width="9" style="101"/>
    <col min="14845" max="14857" width="2.625" style="101" customWidth="1"/>
    <col min="14858" max="14859" width="3" style="101" customWidth="1"/>
    <col min="14860" max="14881" width="2.625" style="101" customWidth="1"/>
    <col min="14882" max="15100" width="9" style="101"/>
    <col min="15101" max="15113" width="2.625" style="101" customWidth="1"/>
    <col min="15114" max="15115" width="3" style="101" customWidth="1"/>
    <col min="15116" max="15137" width="2.625" style="101" customWidth="1"/>
    <col min="15138" max="15356" width="9" style="101"/>
    <col min="15357" max="15369" width="2.625" style="101" customWidth="1"/>
    <col min="15370" max="15371" width="3" style="101" customWidth="1"/>
    <col min="15372" max="15393" width="2.625" style="101" customWidth="1"/>
    <col min="15394" max="15612" width="9" style="101"/>
    <col min="15613" max="15625" width="2.625" style="101" customWidth="1"/>
    <col min="15626" max="15627" width="3" style="101" customWidth="1"/>
    <col min="15628" max="15649" width="2.625" style="101" customWidth="1"/>
    <col min="15650" max="15868" width="9" style="101"/>
    <col min="15869" max="15881" width="2.625" style="101" customWidth="1"/>
    <col min="15882" max="15883" width="3" style="101" customWidth="1"/>
    <col min="15884" max="15905" width="2.625" style="101" customWidth="1"/>
    <col min="15906" max="16124" width="9" style="101"/>
    <col min="16125" max="16137" width="2.625" style="101" customWidth="1"/>
    <col min="16138" max="16139" width="3" style="101" customWidth="1"/>
    <col min="16140" max="16161" width="2.625" style="101" customWidth="1"/>
    <col min="16162" max="16384" width="9" style="101"/>
  </cols>
  <sheetData>
    <row r="2" spans="2:33" s="3" customFormat="1" ht="18" customHeight="1">
      <c r="B2" s="76"/>
      <c r="C2" s="76"/>
      <c r="D2" s="76"/>
      <c r="E2" s="76"/>
      <c r="F2" s="76"/>
      <c r="G2" s="76"/>
      <c r="H2" s="76"/>
      <c r="I2" s="76"/>
      <c r="J2" s="76"/>
      <c r="K2" s="76"/>
      <c r="L2" s="76"/>
      <c r="M2" s="76"/>
      <c r="N2" s="76"/>
      <c r="O2" s="76"/>
      <c r="P2" s="76"/>
      <c r="Q2" s="76"/>
      <c r="R2" s="76"/>
      <c r="S2" s="76"/>
      <c r="T2" s="76"/>
      <c r="U2" s="76"/>
      <c r="V2" s="76"/>
      <c r="W2" s="14" t="s">
        <v>130</v>
      </c>
      <c r="X2" s="14"/>
      <c r="Y2" s="121"/>
      <c r="Z2" s="121"/>
      <c r="AA2" s="76" t="s">
        <v>131</v>
      </c>
      <c r="AB2" s="121"/>
      <c r="AC2" s="121"/>
      <c r="AD2" s="76" t="s">
        <v>132</v>
      </c>
      <c r="AE2" s="578"/>
      <c r="AF2" s="578"/>
      <c r="AG2" s="3" t="s">
        <v>133</v>
      </c>
    </row>
    <row r="3" spans="2:33" s="3" customFormat="1" ht="13.5">
      <c r="B3" s="3" t="s">
        <v>134</v>
      </c>
    </row>
    <row r="4" spans="2:33" s="3" customFormat="1" ht="13.5">
      <c r="B4" s="574" t="s">
        <v>135</v>
      </c>
      <c r="C4" s="574"/>
      <c r="D4" s="574"/>
      <c r="E4" s="574"/>
      <c r="F4" s="574"/>
      <c r="G4" s="574"/>
      <c r="H4" s="574"/>
      <c r="I4" s="574"/>
      <c r="J4" s="574"/>
      <c r="K4" s="574"/>
      <c r="L4" s="110"/>
    </row>
    <row r="6" spans="2:33">
      <c r="T6" s="101" t="s">
        <v>136</v>
      </c>
      <c r="U6" s="586"/>
      <c r="V6" s="586"/>
      <c r="W6" s="102" t="s">
        <v>137</v>
      </c>
      <c r="X6" s="587"/>
      <c r="Y6" s="587"/>
      <c r="Z6" s="587"/>
    </row>
    <row r="7" spans="2:33" ht="10.5" customHeight="1">
      <c r="U7" s="103"/>
      <c r="V7" s="103"/>
      <c r="W7" s="102"/>
      <c r="X7" s="103"/>
      <c r="Y7" s="103"/>
      <c r="Z7" s="103"/>
    </row>
    <row r="8" spans="2:33" ht="17.25" customHeight="1">
      <c r="O8" s="76" t="s">
        <v>138</v>
      </c>
      <c r="P8" s="76"/>
      <c r="Q8" s="76"/>
      <c r="R8" s="76"/>
      <c r="S8" s="76"/>
      <c r="T8" s="583"/>
      <c r="U8" s="583"/>
      <c r="V8" s="583"/>
      <c r="W8" s="583"/>
      <c r="X8" s="583"/>
      <c r="Y8" s="583"/>
      <c r="Z8" s="583"/>
      <c r="AA8" s="583"/>
      <c r="AB8" s="583"/>
      <c r="AC8" s="583"/>
      <c r="AD8" s="583"/>
      <c r="AE8" s="583"/>
      <c r="AF8" s="583"/>
      <c r="AG8" s="583"/>
    </row>
    <row r="9" spans="2:33" ht="7.5" customHeight="1"/>
    <row r="10" spans="2:33" ht="18.75" customHeight="1">
      <c r="O10" s="76" t="s">
        <v>139</v>
      </c>
      <c r="P10" s="76"/>
      <c r="Q10" s="76"/>
      <c r="R10" s="76"/>
      <c r="S10" s="76"/>
      <c r="T10" s="583"/>
      <c r="U10" s="583"/>
      <c r="V10" s="583"/>
      <c r="W10" s="583"/>
      <c r="X10" s="583"/>
      <c r="Y10" s="583"/>
      <c r="Z10" s="583"/>
      <c r="AA10" s="583"/>
      <c r="AB10" s="583"/>
      <c r="AC10" s="583"/>
      <c r="AD10" s="583"/>
      <c r="AE10" s="583"/>
      <c r="AF10" s="583"/>
      <c r="AG10" s="583"/>
    </row>
    <row r="11" spans="2:33" ht="9" customHeight="1"/>
    <row r="12" spans="2:33" ht="26.25" customHeight="1">
      <c r="O12" s="76" t="s">
        <v>140</v>
      </c>
      <c r="P12" s="76"/>
      <c r="Q12" s="76"/>
      <c r="R12" s="76"/>
      <c r="S12" s="76"/>
      <c r="T12" s="583"/>
      <c r="U12" s="583"/>
      <c r="V12" s="583"/>
      <c r="W12" s="583"/>
      <c r="X12" s="583"/>
      <c r="Y12" s="583"/>
      <c r="Z12" s="583"/>
      <c r="AA12" s="583"/>
      <c r="AB12" s="583"/>
      <c r="AC12" s="583"/>
      <c r="AD12" s="583"/>
      <c r="AE12" s="583"/>
    </row>
    <row r="14" spans="2:33" ht="10.5" customHeight="1"/>
    <row r="15" spans="2:33">
      <c r="B15" s="581" t="s">
        <v>605</v>
      </c>
      <c r="C15" s="581"/>
      <c r="D15" s="581"/>
      <c r="E15" s="581"/>
      <c r="F15" s="581"/>
      <c r="G15" s="581"/>
      <c r="H15" s="581"/>
      <c r="I15" s="581"/>
      <c r="J15" s="581"/>
      <c r="K15" s="581"/>
      <c r="L15" s="581"/>
      <c r="M15" s="581"/>
      <c r="N15" s="581"/>
      <c r="O15" s="581"/>
      <c r="P15" s="581"/>
      <c r="Q15" s="581"/>
      <c r="R15" s="581"/>
      <c r="S15" s="581"/>
      <c r="T15" s="581"/>
      <c r="U15" s="581"/>
      <c r="V15" s="581"/>
      <c r="W15" s="581"/>
      <c r="X15" s="581"/>
      <c r="Y15" s="581"/>
      <c r="Z15" s="581"/>
      <c r="AA15" s="581"/>
      <c r="AB15" s="581"/>
      <c r="AC15" s="581"/>
      <c r="AD15" s="581"/>
      <c r="AE15" s="581"/>
      <c r="AF15" s="581"/>
      <c r="AG15" s="581"/>
    </row>
    <row r="16" spans="2:33" ht="6" customHeight="1"/>
    <row r="17" spans="2:33" ht="17.25">
      <c r="B17" s="582" t="s">
        <v>141</v>
      </c>
      <c r="C17" s="582"/>
      <c r="D17" s="582"/>
      <c r="E17" s="582"/>
      <c r="F17" s="582"/>
      <c r="G17" s="582"/>
      <c r="H17" s="582"/>
      <c r="I17" s="582"/>
      <c r="J17" s="582"/>
      <c r="K17" s="582"/>
      <c r="L17" s="582"/>
      <c r="M17" s="582"/>
      <c r="N17" s="582"/>
      <c r="O17" s="582"/>
      <c r="P17" s="582"/>
      <c r="Q17" s="582"/>
      <c r="R17" s="582"/>
      <c r="S17" s="582"/>
      <c r="T17" s="582"/>
      <c r="U17" s="582"/>
      <c r="V17" s="582"/>
      <c r="W17" s="582"/>
      <c r="X17" s="582"/>
      <c r="Y17" s="582"/>
      <c r="Z17" s="582"/>
      <c r="AA17" s="582"/>
      <c r="AB17" s="582"/>
      <c r="AC17" s="582"/>
      <c r="AD17" s="582"/>
      <c r="AE17" s="582"/>
      <c r="AF17" s="582"/>
      <c r="AG17" s="582"/>
    </row>
    <row r="19" spans="2:33" s="3" customFormat="1" ht="13.5"/>
    <row r="20" spans="2:33" s="3" customFormat="1" ht="21" customHeight="1">
      <c r="B20" s="3" t="s">
        <v>142</v>
      </c>
      <c r="C20" s="579" t="s">
        <v>143</v>
      </c>
      <c r="D20" s="579"/>
      <c r="E20" s="579"/>
      <c r="F20" s="579"/>
      <c r="G20" s="3" t="s">
        <v>144</v>
      </c>
      <c r="H20" s="574" t="s">
        <v>145</v>
      </c>
      <c r="I20" s="574"/>
      <c r="J20" s="574"/>
      <c r="K20" s="574"/>
      <c r="L20" s="580"/>
      <c r="M20" s="580"/>
      <c r="N20" s="3" t="s">
        <v>146</v>
      </c>
      <c r="O20" s="583"/>
      <c r="P20" s="583"/>
      <c r="Q20" s="583"/>
      <c r="R20" s="583"/>
      <c r="S20" s="583"/>
      <c r="T20" s="583"/>
      <c r="U20" s="583"/>
      <c r="V20" s="583"/>
      <c r="W20" s="583"/>
      <c r="X20" s="583"/>
      <c r="Y20" s="583"/>
      <c r="Z20" s="583"/>
      <c r="AA20" s="583"/>
      <c r="AB20" s="583"/>
      <c r="AC20" s="583"/>
      <c r="AD20" s="583"/>
      <c r="AE20" s="583"/>
      <c r="AF20" s="583"/>
      <c r="AG20" s="583"/>
    </row>
    <row r="21" spans="2:33" s="3" customFormat="1" ht="11.25" customHeight="1">
      <c r="C21" s="110"/>
      <c r="D21" s="110"/>
      <c r="E21" s="110"/>
      <c r="F21" s="110"/>
      <c r="H21" s="110"/>
      <c r="I21" s="110"/>
      <c r="J21" s="110"/>
      <c r="K21" s="110"/>
      <c r="L21" s="111"/>
      <c r="M21" s="111"/>
      <c r="N21" s="106"/>
      <c r="O21" s="112"/>
      <c r="P21" s="112"/>
      <c r="Q21" s="112"/>
      <c r="R21" s="112"/>
      <c r="S21" s="112"/>
      <c r="T21" s="112"/>
      <c r="U21" s="112"/>
      <c r="V21" s="112"/>
      <c r="W21" s="112"/>
      <c r="X21" s="112"/>
      <c r="Y21" s="112"/>
      <c r="Z21" s="112"/>
      <c r="AA21" s="112"/>
      <c r="AB21" s="112"/>
      <c r="AC21" s="112"/>
      <c r="AD21" s="112"/>
      <c r="AE21" s="112"/>
      <c r="AF21" s="112"/>
      <c r="AG21" s="112"/>
    </row>
    <row r="22" spans="2:33" s="3" customFormat="1" ht="13.5">
      <c r="L22" s="106"/>
      <c r="M22" s="106"/>
      <c r="N22" s="106"/>
      <c r="O22" s="106"/>
      <c r="P22" s="106"/>
      <c r="Q22" s="106"/>
      <c r="R22" s="106"/>
      <c r="S22" s="106"/>
      <c r="T22" s="106"/>
      <c r="U22" s="106"/>
      <c r="V22" s="106"/>
      <c r="W22" s="106"/>
      <c r="X22" s="106"/>
      <c r="Y22" s="106"/>
      <c r="Z22" s="106"/>
      <c r="AA22" s="106"/>
      <c r="AB22" s="106"/>
      <c r="AC22" s="106"/>
      <c r="AD22" s="106"/>
      <c r="AE22" s="106"/>
      <c r="AF22" s="106"/>
      <c r="AG22" s="106"/>
    </row>
    <row r="23" spans="2:33" s="3" customFormat="1" ht="21" customHeight="1">
      <c r="B23" s="3" t="s">
        <v>142</v>
      </c>
      <c r="C23" s="579" t="s">
        <v>147</v>
      </c>
      <c r="D23" s="579"/>
      <c r="E23" s="579"/>
      <c r="F23" s="579"/>
      <c r="G23" s="3" t="s">
        <v>144</v>
      </c>
      <c r="H23" s="579" t="s">
        <v>148</v>
      </c>
      <c r="I23" s="579"/>
      <c r="J23" s="579"/>
      <c r="K23" s="3" t="s">
        <v>144</v>
      </c>
      <c r="L23" s="584" t="s">
        <v>149</v>
      </c>
      <c r="M23" s="584"/>
      <c r="N23" s="584"/>
      <c r="O23" s="583"/>
      <c r="P23" s="583"/>
      <c r="Q23" s="583"/>
      <c r="R23" s="583"/>
      <c r="S23" s="583"/>
      <c r="T23" s="583"/>
      <c r="U23" s="583"/>
      <c r="V23" s="583"/>
      <c r="W23" s="583"/>
      <c r="X23" s="583"/>
      <c r="Y23" s="583"/>
      <c r="Z23" s="583"/>
      <c r="AA23" s="583"/>
      <c r="AB23" s="583"/>
      <c r="AC23" s="583"/>
      <c r="AD23" s="583"/>
      <c r="AE23" s="583"/>
      <c r="AF23" s="583"/>
      <c r="AG23" s="583"/>
    </row>
    <row r="24" spans="2:33" s="3" customFormat="1" ht="13.5"/>
    <row r="25" spans="2:33" s="3" customFormat="1" ht="21" customHeight="1">
      <c r="H25" s="113" t="s">
        <v>165</v>
      </c>
      <c r="I25" s="113"/>
      <c r="J25" s="113"/>
      <c r="K25" s="3" t="s">
        <v>144</v>
      </c>
      <c r="L25" s="577"/>
      <c r="M25" s="577"/>
      <c r="N25" s="76" t="s">
        <v>150</v>
      </c>
      <c r="O25" s="76"/>
      <c r="P25" s="110"/>
      <c r="Q25" s="76"/>
      <c r="R25" s="76"/>
      <c r="T25" s="113"/>
      <c r="U25" s="113"/>
    </row>
    <row r="26" spans="2:33" s="3" customFormat="1" ht="13.5"/>
    <row r="27" spans="2:33" s="3" customFormat="1" ht="15" customHeight="1"/>
    <row r="28" spans="2:33" s="3" customFormat="1" ht="21" customHeight="1">
      <c r="B28" s="3" t="s">
        <v>142</v>
      </c>
      <c r="C28" s="3" t="s">
        <v>151</v>
      </c>
      <c r="J28" s="574" t="s">
        <v>152</v>
      </c>
      <c r="K28" s="574"/>
      <c r="L28" s="574"/>
      <c r="M28" s="574"/>
      <c r="O28" s="9" t="s">
        <v>130</v>
      </c>
      <c r="P28" s="9"/>
      <c r="Q28" s="585"/>
      <c r="R28" s="585"/>
      <c r="S28" s="76" t="s">
        <v>131</v>
      </c>
      <c r="T28" s="578"/>
      <c r="U28" s="578"/>
      <c r="V28" s="76" t="s">
        <v>132</v>
      </c>
      <c r="W28" s="578"/>
      <c r="X28" s="578"/>
      <c r="Y28" s="3" t="s">
        <v>133</v>
      </c>
    </row>
    <row r="29" spans="2:33" s="3" customFormat="1" ht="13.5">
      <c r="O29" s="1"/>
      <c r="P29" s="1"/>
      <c r="Q29" s="1"/>
      <c r="R29" s="1"/>
    </row>
    <row r="30" spans="2:33" s="3" customFormat="1" ht="13.5">
      <c r="J30" s="76"/>
      <c r="K30" s="76"/>
      <c r="L30" s="76"/>
      <c r="M30" s="76"/>
      <c r="N30" s="76"/>
      <c r="O30" s="76"/>
      <c r="P30" s="76"/>
      <c r="Q30" s="76"/>
      <c r="R30" s="76"/>
      <c r="S30" s="76"/>
      <c r="T30" s="76"/>
      <c r="U30" s="76"/>
      <c r="V30" s="76"/>
      <c r="W30" s="76"/>
      <c r="X30" s="76"/>
      <c r="Y30" s="76"/>
      <c r="Z30" s="76"/>
      <c r="AA30" s="76"/>
      <c r="AB30" s="76"/>
      <c r="AC30" s="76"/>
      <c r="AD30" s="76"/>
    </row>
    <row r="31" spans="2:33" s="3" customFormat="1" ht="13.5">
      <c r="B31" s="3" t="s">
        <v>142</v>
      </c>
      <c r="C31" s="574" t="s">
        <v>153</v>
      </c>
      <c r="D31" s="574"/>
      <c r="E31" s="574"/>
      <c r="F31" s="574"/>
      <c r="G31" s="574"/>
      <c r="H31" s="574"/>
      <c r="I31" s="574"/>
    </row>
    <row r="32" spans="2:33" s="3" customFormat="1" ht="13.5"/>
    <row r="33" spans="2:33" s="3" customFormat="1" ht="17.25" customHeight="1">
      <c r="F33" s="574" t="s">
        <v>154</v>
      </c>
      <c r="G33" s="574"/>
      <c r="H33" s="574"/>
      <c r="I33" s="574"/>
      <c r="J33" s="574"/>
      <c r="K33" s="3" t="s">
        <v>144</v>
      </c>
      <c r="L33" s="576"/>
      <c r="M33" s="576"/>
      <c r="N33" s="576"/>
      <c r="O33" s="576"/>
      <c r="P33" s="576"/>
      <c r="Q33" s="576"/>
      <c r="R33" s="576"/>
      <c r="S33" s="576"/>
      <c r="T33" s="576"/>
      <c r="U33" s="576"/>
      <c r="V33" s="576"/>
      <c r="W33" s="576"/>
      <c r="X33" s="576"/>
      <c r="Y33" s="576"/>
      <c r="AA33" s="575" t="s">
        <v>155</v>
      </c>
      <c r="AB33" s="575"/>
      <c r="AC33" s="575"/>
      <c r="AD33" s="3" t="s">
        <v>144</v>
      </c>
      <c r="AE33" s="577"/>
      <c r="AF33" s="577"/>
      <c r="AG33" s="3" t="s">
        <v>150</v>
      </c>
    </row>
    <row r="34" spans="2:33" s="3" customFormat="1" ht="9.75" customHeight="1"/>
    <row r="35" spans="2:33" s="3" customFormat="1" ht="17.25" customHeight="1">
      <c r="F35" s="574" t="s">
        <v>154</v>
      </c>
      <c r="G35" s="574"/>
      <c r="H35" s="574"/>
      <c r="I35" s="574"/>
      <c r="J35" s="574"/>
      <c r="K35" s="3" t="s">
        <v>144</v>
      </c>
      <c r="L35" s="576"/>
      <c r="M35" s="576"/>
      <c r="N35" s="576"/>
      <c r="O35" s="576"/>
      <c r="P35" s="576"/>
      <c r="Q35" s="576"/>
      <c r="R35" s="576"/>
      <c r="S35" s="576"/>
      <c r="T35" s="576"/>
      <c r="U35" s="576"/>
      <c r="V35" s="576"/>
      <c r="W35" s="576"/>
      <c r="X35" s="576"/>
      <c r="Y35" s="576"/>
      <c r="AA35" s="575" t="s">
        <v>155</v>
      </c>
      <c r="AB35" s="575"/>
      <c r="AC35" s="575"/>
      <c r="AD35" s="3" t="s">
        <v>144</v>
      </c>
      <c r="AE35" s="577"/>
      <c r="AF35" s="577"/>
      <c r="AG35" s="3" t="s">
        <v>150</v>
      </c>
    </row>
    <row r="36" spans="2:33" s="3" customFormat="1" ht="9.75" customHeight="1"/>
    <row r="37" spans="2:33" s="3" customFormat="1" ht="17.25" customHeight="1">
      <c r="F37" s="574" t="s">
        <v>154</v>
      </c>
      <c r="G37" s="574"/>
      <c r="H37" s="574"/>
      <c r="I37" s="574"/>
      <c r="J37" s="574"/>
      <c r="K37" s="3" t="s">
        <v>144</v>
      </c>
      <c r="L37" s="576"/>
      <c r="M37" s="576"/>
      <c r="N37" s="576"/>
      <c r="O37" s="576"/>
      <c r="P37" s="576"/>
      <c r="Q37" s="576"/>
      <c r="R37" s="576"/>
      <c r="S37" s="576"/>
      <c r="T37" s="576"/>
      <c r="U37" s="576"/>
      <c r="V37" s="576"/>
      <c r="W37" s="576"/>
      <c r="X37" s="576"/>
      <c r="Y37" s="576"/>
      <c r="AA37" s="575" t="s">
        <v>155</v>
      </c>
      <c r="AB37" s="575"/>
      <c r="AC37" s="575"/>
      <c r="AD37" s="3" t="s">
        <v>144</v>
      </c>
      <c r="AE37" s="577"/>
      <c r="AF37" s="577"/>
      <c r="AG37" s="3" t="s">
        <v>150</v>
      </c>
    </row>
    <row r="38" spans="2:33" ht="36" customHeight="1"/>
    <row r="39" spans="2:33" ht="18.75" customHeight="1">
      <c r="B39" s="114"/>
      <c r="C39" s="114"/>
      <c r="D39" s="114"/>
      <c r="E39" s="114"/>
      <c r="F39" s="114"/>
      <c r="G39" s="114"/>
      <c r="I39" s="114"/>
      <c r="J39" s="114"/>
      <c r="K39" s="123" t="s">
        <v>156</v>
      </c>
      <c r="L39" s="114" t="s">
        <v>144</v>
      </c>
      <c r="M39" s="569" t="s">
        <v>157</v>
      </c>
      <c r="N39" s="569"/>
      <c r="O39" s="573"/>
      <c r="P39" s="573"/>
      <c r="Q39" s="573"/>
      <c r="R39" s="573"/>
      <c r="S39" s="573"/>
      <c r="T39" s="573"/>
      <c r="U39" s="573"/>
      <c r="V39" s="573"/>
      <c r="W39" s="573"/>
      <c r="X39" s="573"/>
      <c r="Y39" s="573"/>
      <c r="Z39" s="573"/>
      <c r="AA39" s="573"/>
      <c r="AB39" s="573"/>
      <c r="AC39" s="573"/>
      <c r="AD39" s="573"/>
      <c r="AE39" s="573"/>
      <c r="AF39" s="573"/>
      <c r="AG39" s="573"/>
    </row>
    <row r="40" spans="2:33" s="105" customFormat="1" ht="13.5" customHeight="1">
      <c r="B40" s="115"/>
      <c r="C40" s="115"/>
      <c r="D40" s="115"/>
      <c r="E40" s="115"/>
      <c r="F40" s="115"/>
      <c r="G40" s="115"/>
      <c r="H40" s="115"/>
      <c r="I40" s="115"/>
      <c r="J40" s="115"/>
      <c r="K40" s="115"/>
      <c r="L40" s="115"/>
      <c r="M40" s="115"/>
      <c r="N40" s="115"/>
      <c r="O40" s="116"/>
      <c r="P40" s="116"/>
      <c r="Q40" s="116"/>
      <c r="R40" s="116"/>
      <c r="S40" s="116"/>
      <c r="T40" s="116"/>
      <c r="U40" s="116"/>
      <c r="V40" s="116"/>
      <c r="W40" s="116"/>
      <c r="X40" s="116"/>
      <c r="Y40" s="116"/>
      <c r="Z40" s="116"/>
      <c r="AA40" s="116"/>
      <c r="AB40" s="116"/>
      <c r="AC40" s="116"/>
      <c r="AD40" s="116"/>
      <c r="AE40" s="116"/>
      <c r="AF40" s="116"/>
      <c r="AG40" s="116"/>
    </row>
    <row r="41" spans="2:33" ht="18.75" customHeight="1">
      <c r="B41" s="114"/>
      <c r="C41" s="114"/>
      <c r="D41" s="114"/>
      <c r="E41" s="114"/>
      <c r="F41" s="114"/>
      <c r="G41" s="114"/>
      <c r="H41" s="114"/>
      <c r="I41" s="114"/>
      <c r="J41" s="114"/>
      <c r="K41" s="114"/>
      <c r="L41" s="114"/>
      <c r="M41" s="569" t="s">
        <v>158</v>
      </c>
      <c r="N41" s="569"/>
      <c r="O41" s="570"/>
      <c r="P41" s="570"/>
      <c r="Q41" s="117" t="s">
        <v>137</v>
      </c>
      <c r="R41" s="570"/>
      <c r="S41" s="570"/>
      <c r="T41" s="117" t="s">
        <v>137</v>
      </c>
      <c r="U41" s="570"/>
      <c r="V41" s="570"/>
      <c r="W41" s="114"/>
      <c r="X41" s="114" t="s">
        <v>159</v>
      </c>
      <c r="Y41" s="114"/>
      <c r="Z41" s="570"/>
      <c r="AA41" s="570"/>
      <c r="AB41" s="117" t="s">
        <v>137</v>
      </c>
      <c r="AC41" s="570"/>
      <c r="AD41" s="570"/>
      <c r="AE41" s="117" t="s">
        <v>137</v>
      </c>
      <c r="AF41" s="570"/>
      <c r="AG41" s="570"/>
    </row>
    <row r="42" spans="2:33" s="105" customFormat="1" ht="13.5" customHeight="1">
      <c r="B42" s="115"/>
      <c r="C42" s="115"/>
      <c r="D42" s="115"/>
      <c r="E42" s="115"/>
      <c r="F42" s="115"/>
      <c r="G42" s="115"/>
      <c r="H42" s="115"/>
      <c r="I42" s="115"/>
      <c r="J42" s="115"/>
      <c r="K42" s="115"/>
      <c r="L42" s="115"/>
      <c r="M42" s="115"/>
      <c r="N42" s="115"/>
      <c r="O42" s="118"/>
      <c r="P42" s="118"/>
      <c r="Q42" s="119"/>
      <c r="R42" s="118"/>
      <c r="S42" s="118"/>
      <c r="T42" s="119"/>
      <c r="U42" s="118"/>
      <c r="V42" s="118"/>
      <c r="W42" s="115"/>
      <c r="X42" s="115"/>
      <c r="Y42" s="115"/>
      <c r="Z42" s="118"/>
      <c r="AA42" s="118"/>
      <c r="AB42" s="119"/>
      <c r="AC42" s="118"/>
      <c r="AD42" s="118"/>
      <c r="AE42" s="119"/>
      <c r="AF42" s="118"/>
      <c r="AG42" s="118"/>
    </row>
    <row r="43" spans="2:33" ht="18.75" customHeight="1">
      <c r="B43" s="114"/>
      <c r="C43" s="114"/>
      <c r="D43" s="114"/>
      <c r="E43" s="114"/>
      <c r="F43" s="114"/>
      <c r="G43" s="114"/>
      <c r="H43" s="114"/>
      <c r="I43" s="114"/>
      <c r="J43" s="114"/>
      <c r="K43" s="114"/>
      <c r="L43" s="114"/>
      <c r="M43" s="120" t="s">
        <v>160</v>
      </c>
      <c r="N43" s="114"/>
      <c r="O43" s="114"/>
      <c r="P43" s="571"/>
      <c r="Q43" s="571"/>
      <c r="R43" s="571"/>
      <c r="S43" s="571"/>
      <c r="T43" s="571"/>
      <c r="U43" s="571"/>
      <c r="V43" s="571"/>
      <c r="W43" s="571"/>
      <c r="X43" s="571"/>
      <c r="Y43" s="571"/>
      <c r="Z43" s="571"/>
      <c r="AA43" s="571"/>
      <c r="AB43" s="571"/>
      <c r="AC43" s="571"/>
      <c r="AD43" s="571"/>
      <c r="AE43" s="571"/>
      <c r="AF43" s="571"/>
      <c r="AG43" s="571"/>
    </row>
    <row r="44" spans="2:33">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row>
    <row r="45" spans="2:33">
      <c r="B45" s="572"/>
      <c r="C45" s="572"/>
      <c r="D45" s="572"/>
      <c r="E45" s="572"/>
      <c r="F45" s="572"/>
      <c r="G45" s="572"/>
      <c r="H45" s="572"/>
      <c r="I45" s="572"/>
      <c r="J45" s="572"/>
      <c r="K45" s="572"/>
      <c r="L45" s="572"/>
      <c r="M45" s="572"/>
      <c r="N45" s="572"/>
      <c r="O45" s="572"/>
      <c r="P45" s="572"/>
      <c r="Q45" s="572"/>
      <c r="R45" s="572"/>
      <c r="S45" s="572"/>
      <c r="T45" s="572"/>
      <c r="U45" s="572"/>
      <c r="V45" s="572"/>
      <c r="W45" s="572"/>
      <c r="X45" s="572"/>
      <c r="Y45" s="572"/>
      <c r="Z45" s="572"/>
      <c r="AA45" s="572"/>
      <c r="AB45" s="572"/>
      <c r="AC45" s="572"/>
      <c r="AD45" s="572"/>
      <c r="AE45" s="572"/>
      <c r="AF45" s="572"/>
      <c r="AG45" s="572"/>
    </row>
    <row r="46" spans="2:33" s="3" customFormat="1" ht="27.75" customHeight="1">
      <c r="B46" s="117" t="s">
        <v>161</v>
      </c>
      <c r="C46" s="568" t="s">
        <v>162</v>
      </c>
      <c r="D46" s="568"/>
      <c r="E46" s="568"/>
      <c r="F46" s="568"/>
      <c r="G46" s="568"/>
      <c r="H46" s="568"/>
      <c r="I46" s="568"/>
      <c r="J46" s="568"/>
      <c r="K46" s="568"/>
      <c r="L46" s="568"/>
      <c r="M46" s="568"/>
      <c r="N46" s="568"/>
      <c r="O46" s="568"/>
      <c r="P46" s="568"/>
      <c r="Q46" s="568"/>
      <c r="R46" s="568"/>
      <c r="S46" s="568"/>
      <c r="T46" s="568"/>
      <c r="U46" s="568"/>
      <c r="V46" s="568"/>
      <c r="W46" s="568"/>
      <c r="X46" s="568"/>
      <c r="Y46" s="568"/>
      <c r="Z46" s="568"/>
      <c r="AA46" s="568"/>
      <c r="AB46" s="568"/>
      <c r="AC46" s="568"/>
      <c r="AD46" s="568"/>
      <c r="AE46" s="568"/>
      <c r="AF46" s="568"/>
      <c r="AG46" s="568"/>
    </row>
    <row r="47" spans="2:33" s="3" customFormat="1" ht="17.25" customHeight="1">
      <c r="B47" s="117" t="s">
        <v>161</v>
      </c>
      <c r="C47" s="568" t="s">
        <v>163</v>
      </c>
      <c r="D47" s="568"/>
      <c r="E47" s="568"/>
      <c r="F47" s="568"/>
      <c r="G47" s="568"/>
      <c r="H47" s="568"/>
      <c r="I47" s="568"/>
      <c r="J47" s="568"/>
      <c r="K47" s="568"/>
      <c r="L47" s="568"/>
      <c r="M47" s="568"/>
      <c r="N47" s="568"/>
      <c r="O47" s="568"/>
      <c r="P47" s="568"/>
      <c r="Q47" s="568"/>
      <c r="R47" s="568"/>
      <c r="S47" s="568"/>
      <c r="T47" s="568"/>
      <c r="U47" s="568"/>
      <c r="V47" s="568"/>
      <c r="W47" s="568"/>
      <c r="X47" s="568"/>
      <c r="Y47" s="568"/>
      <c r="Z47" s="568"/>
      <c r="AA47" s="568"/>
      <c r="AB47" s="568"/>
      <c r="AC47" s="568"/>
      <c r="AD47" s="568"/>
      <c r="AE47" s="568"/>
      <c r="AF47" s="568"/>
      <c r="AG47" s="568"/>
    </row>
    <row r="48" spans="2:33" s="3" customFormat="1" ht="17.25" customHeight="1">
      <c r="B48" s="568" t="s">
        <v>164</v>
      </c>
      <c r="C48" s="568"/>
      <c r="D48" s="568"/>
      <c r="E48" s="568"/>
      <c r="F48" s="568"/>
      <c r="G48" s="568"/>
      <c r="H48" s="568"/>
      <c r="I48" s="568"/>
      <c r="J48" s="568"/>
      <c r="K48" s="568"/>
      <c r="L48" s="568"/>
      <c r="M48" s="568"/>
      <c r="N48" s="568"/>
      <c r="O48" s="568"/>
      <c r="P48" s="568"/>
      <c r="Q48" s="568"/>
      <c r="R48" s="568"/>
      <c r="S48" s="568"/>
      <c r="T48" s="568"/>
      <c r="U48" s="568"/>
      <c r="V48" s="568"/>
      <c r="W48" s="568"/>
      <c r="X48" s="568"/>
      <c r="Y48" s="568"/>
      <c r="Z48" s="568"/>
      <c r="AA48" s="568"/>
      <c r="AB48" s="568"/>
      <c r="AC48" s="568"/>
      <c r="AD48" s="568"/>
      <c r="AE48" s="568"/>
      <c r="AF48" s="568"/>
      <c r="AG48" s="568"/>
    </row>
    <row r="49" spans="2:33" s="3" customFormat="1" ht="23.25" customHeight="1">
      <c r="B49" s="568"/>
      <c r="C49" s="568"/>
      <c r="D49" s="568"/>
      <c r="E49" s="568"/>
      <c r="F49" s="568"/>
      <c r="G49" s="568"/>
      <c r="H49" s="568"/>
      <c r="I49" s="568"/>
      <c r="J49" s="568"/>
      <c r="K49" s="568"/>
      <c r="L49" s="568"/>
      <c r="M49" s="568"/>
      <c r="N49" s="568"/>
      <c r="O49" s="568"/>
      <c r="P49" s="568"/>
      <c r="Q49" s="568"/>
      <c r="R49" s="568"/>
      <c r="S49" s="568"/>
      <c r="T49" s="568"/>
      <c r="U49" s="568"/>
      <c r="V49" s="568"/>
      <c r="W49" s="568"/>
      <c r="X49" s="568"/>
      <c r="Y49" s="568"/>
      <c r="Z49" s="568"/>
      <c r="AA49" s="568"/>
      <c r="AB49" s="568"/>
      <c r="AC49" s="568"/>
      <c r="AD49" s="568"/>
      <c r="AE49" s="568"/>
      <c r="AF49" s="568"/>
      <c r="AG49" s="568"/>
    </row>
    <row r="50" spans="2:33" s="3" customFormat="1" ht="13.5"/>
  </sheetData>
  <mergeCells count="49">
    <mergeCell ref="T8:AG8"/>
    <mergeCell ref="T10:AG10"/>
    <mergeCell ref="T12:AE12"/>
    <mergeCell ref="AE2:AF2"/>
    <mergeCell ref="B4:K4"/>
    <mergeCell ref="U6:V6"/>
    <mergeCell ref="X6:Z6"/>
    <mergeCell ref="W28:X28"/>
    <mergeCell ref="H23:J23"/>
    <mergeCell ref="H20:K20"/>
    <mergeCell ref="L20:M20"/>
    <mergeCell ref="B15:AG15"/>
    <mergeCell ref="B17:AG17"/>
    <mergeCell ref="C20:F20"/>
    <mergeCell ref="C23:F23"/>
    <mergeCell ref="O20:AG20"/>
    <mergeCell ref="L23:N23"/>
    <mergeCell ref="O23:AG23"/>
    <mergeCell ref="L25:M25"/>
    <mergeCell ref="J28:M28"/>
    <mergeCell ref="Q28:R28"/>
    <mergeCell ref="T28:U28"/>
    <mergeCell ref="M39:N39"/>
    <mergeCell ref="O39:AG39"/>
    <mergeCell ref="C31:I31"/>
    <mergeCell ref="F33:J33"/>
    <mergeCell ref="AA33:AC33"/>
    <mergeCell ref="F35:J35"/>
    <mergeCell ref="AA35:AC35"/>
    <mergeCell ref="L33:Y33"/>
    <mergeCell ref="L35:Y35"/>
    <mergeCell ref="L37:Y37"/>
    <mergeCell ref="AE33:AF33"/>
    <mergeCell ref="AE35:AF35"/>
    <mergeCell ref="AE37:AF37"/>
    <mergeCell ref="F37:J37"/>
    <mergeCell ref="AA37:AC37"/>
    <mergeCell ref="B48:AG49"/>
    <mergeCell ref="M41:N41"/>
    <mergeCell ref="O41:P41"/>
    <mergeCell ref="R41:S41"/>
    <mergeCell ref="U41:V41"/>
    <mergeCell ref="Z41:AA41"/>
    <mergeCell ref="AC41:AD41"/>
    <mergeCell ref="AF41:AG41"/>
    <mergeCell ref="P43:AG43"/>
    <mergeCell ref="B45:AG45"/>
    <mergeCell ref="C46:AG46"/>
    <mergeCell ref="C47:AG47"/>
  </mergeCells>
  <phoneticPr fontId="3"/>
  <pageMargins left="0.59055118110236215" right="0.39370078740157483" top="0.39370078740157483" bottom="0.39370078740157483" header="0.31496062992125984" footer="0.31496062992125984"/>
  <pageSetup paperSize="9" orientation="portrait" r:id="rId1"/>
  <headerFooter>
    <oddHeader>&amp;R様式1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P17"/>
  <sheetViews>
    <sheetView zoomScaleNormal="100" workbookViewId="0">
      <selection sqref="A1:E1"/>
    </sheetView>
  </sheetViews>
  <sheetFormatPr defaultRowHeight="13.5"/>
  <cols>
    <col min="1" max="1" width="4.75" style="78" customWidth="1"/>
    <col min="2" max="2" width="17.375" style="78" customWidth="1"/>
    <col min="3" max="3" width="17.25" style="78" customWidth="1"/>
    <col min="4" max="4" width="30.625" style="78" customWidth="1"/>
    <col min="5" max="5" width="15.375" style="78" customWidth="1"/>
    <col min="6" max="255" width="9" style="78"/>
    <col min="256" max="256" width="2.625" style="78" customWidth="1"/>
    <col min="257" max="257" width="5.875" style="78" customWidth="1"/>
    <col min="258" max="258" width="18.875" style="78" customWidth="1"/>
    <col min="259" max="259" width="25.125" style="78" customWidth="1"/>
    <col min="260" max="260" width="33.625" style="78" customWidth="1"/>
    <col min="261" max="261" width="13.625" style="78" customWidth="1"/>
    <col min="262" max="511" width="9" style="78"/>
    <col min="512" max="512" width="2.625" style="78" customWidth="1"/>
    <col min="513" max="513" width="5.875" style="78" customWidth="1"/>
    <col min="514" max="514" width="18.875" style="78" customWidth="1"/>
    <col min="515" max="515" width="25.125" style="78" customWidth="1"/>
    <col min="516" max="516" width="33.625" style="78" customWidth="1"/>
    <col min="517" max="517" width="13.625" style="78" customWidth="1"/>
    <col min="518" max="767" width="9" style="78"/>
    <col min="768" max="768" width="2.625" style="78" customWidth="1"/>
    <col min="769" max="769" width="5.875" style="78" customWidth="1"/>
    <col min="770" max="770" width="18.875" style="78" customWidth="1"/>
    <col min="771" max="771" width="25.125" style="78" customWidth="1"/>
    <col min="772" max="772" width="33.625" style="78" customWidth="1"/>
    <col min="773" max="773" width="13.625" style="78" customWidth="1"/>
    <col min="774" max="1023" width="9" style="78"/>
    <col min="1024" max="1024" width="2.625" style="78" customWidth="1"/>
    <col min="1025" max="1025" width="5.875" style="78" customWidth="1"/>
    <col min="1026" max="1026" width="18.875" style="78" customWidth="1"/>
    <col min="1027" max="1027" width="25.125" style="78" customWidth="1"/>
    <col min="1028" max="1028" width="33.625" style="78" customWidth="1"/>
    <col min="1029" max="1029" width="13.625" style="78" customWidth="1"/>
    <col min="1030" max="1279" width="9" style="78"/>
    <col min="1280" max="1280" width="2.625" style="78" customWidth="1"/>
    <col min="1281" max="1281" width="5.875" style="78" customWidth="1"/>
    <col min="1282" max="1282" width="18.875" style="78" customWidth="1"/>
    <col min="1283" max="1283" width="25.125" style="78" customWidth="1"/>
    <col min="1284" max="1284" width="33.625" style="78" customWidth="1"/>
    <col min="1285" max="1285" width="13.625" style="78" customWidth="1"/>
    <col min="1286" max="1535" width="9" style="78"/>
    <col min="1536" max="1536" width="2.625" style="78" customWidth="1"/>
    <col min="1537" max="1537" width="5.875" style="78" customWidth="1"/>
    <col min="1538" max="1538" width="18.875" style="78" customWidth="1"/>
    <col min="1539" max="1539" width="25.125" style="78" customWidth="1"/>
    <col min="1540" max="1540" width="33.625" style="78" customWidth="1"/>
    <col min="1541" max="1541" width="13.625" style="78" customWidth="1"/>
    <col min="1542" max="1791" width="9" style="78"/>
    <col min="1792" max="1792" width="2.625" style="78" customWidth="1"/>
    <col min="1793" max="1793" width="5.875" style="78" customWidth="1"/>
    <col min="1794" max="1794" width="18.875" style="78" customWidth="1"/>
    <col min="1795" max="1795" width="25.125" style="78" customWidth="1"/>
    <col min="1796" max="1796" width="33.625" style="78" customWidth="1"/>
    <col min="1797" max="1797" width="13.625" style="78" customWidth="1"/>
    <col min="1798" max="2047" width="9" style="78"/>
    <col min="2048" max="2048" width="2.625" style="78" customWidth="1"/>
    <col min="2049" max="2049" width="5.875" style="78" customWidth="1"/>
    <col min="2050" max="2050" width="18.875" style="78" customWidth="1"/>
    <col min="2051" max="2051" width="25.125" style="78" customWidth="1"/>
    <col min="2052" max="2052" width="33.625" style="78" customWidth="1"/>
    <col min="2053" max="2053" width="13.625" style="78" customWidth="1"/>
    <col min="2054" max="2303" width="9" style="78"/>
    <col min="2304" max="2304" width="2.625" style="78" customWidth="1"/>
    <col min="2305" max="2305" width="5.875" style="78" customWidth="1"/>
    <col min="2306" max="2306" width="18.875" style="78" customWidth="1"/>
    <col min="2307" max="2307" width="25.125" style="78" customWidth="1"/>
    <col min="2308" max="2308" width="33.625" style="78" customWidth="1"/>
    <col min="2309" max="2309" width="13.625" style="78" customWidth="1"/>
    <col min="2310" max="2559" width="9" style="78"/>
    <col min="2560" max="2560" width="2.625" style="78" customWidth="1"/>
    <col min="2561" max="2561" width="5.875" style="78" customWidth="1"/>
    <col min="2562" max="2562" width="18.875" style="78" customWidth="1"/>
    <col min="2563" max="2563" width="25.125" style="78" customWidth="1"/>
    <col min="2564" max="2564" width="33.625" style="78" customWidth="1"/>
    <col min="2565" max="2565" width="13.625" style="78" customWidth="1"/>
    <col min="2566" max="2815" width="9" style="78"/>
    <col min="2816" max="2816" width="2.625" style="78" customWidth="1"/>
    <col min="2817" max="2817" width="5.875" style="78" customWidth="1"/>
    <col min="2818" max="2818" width="18.875" style="78" customWidth="1"/>
    <col min="2819" max="2819" width="25.125" style="78" customWidth="1"/>
    <col min="2820" max="2820" width="33.625" style="78" customWidth="1"/>
    <col min="2821" max="2821" width="13.625" style="78" customWidth="1"/>
    <col min="2822" max="3071" width="9" style="78"/>
    <col min="3072" max="3072" width="2.625" style="78" customWidth="1"/>
    <col min="3073" max="3073" width="5.875" style="78" customWidth="1"/>
    <col min="3074" max="3074" width="18.875" style="78" customWidth="1"/>
    <col min="3075" max="3075" width="25.125" style="78" customWidth="1"/>
    <col min="3076" max="3076" width="33.625" style="78" customWidth="1"/>
    <col min="3077" max="3077" width="13.625" style="78" customWidth="1"/>
    <col min="3078" max="3327" width="9" style="78"/>
    <col min="3328" max="3328" width="2.625" style="78" customWidth="1"/>
    <col min="3329" max="3329" width="5.875" style="78" customWidth="1"/>
    <col min="3330" max="3330" width="18.875" style="78" customWidth="1"/>
    <col min="3331" max="3331" width="25.125" style="78" customWidth="1"/>
    <col min="3332" max="3332" width="33.625" style="78" customWidth="1"/>
    <col min="3333" max="3333" width="13.625" style="78" customWidth="1"/>
    <col min="3334" max="3583" width="9" style="78"/>
    <col min="3584" max="3584" width="2.625" style="78" customWidth="1"/>
    <col min="3585" max="3585" width="5.875" style="78" customWidth="1"/>
    <col min="3586" max="3586" width="18.875" style="78" customWidth="1"/>
    <col min="3587" max="3587" width="25.125" style="78" customWidth="1"/>
    <col min="3588" max="3588" width="33.625" style="78" customWidth="1"/>
    <col min="3589" max="3589" width="13.625" style="78" customWidth="1"/>
    <col min="3590" max="3839" width="9" style="78"/>
    <col min="3840" max="3840" width="2.625" style="78" customWidth="1"/>
    <col min="3841" max="3841" width="5.875" style="78" customWidth="1"/>
    <col min="3842" max="3842" width="18.875" style="78" customWidth="1"/>
    <col min="3843" max="3843" width="25.125" style="78" customWidth="1"/>
    <col min="3844" max="3844" width="33.625" style="78" customWidth="1"/>
    <col min="3845" max="3845" width="13.625" style="78" customWidth="1"/>
    <col min="3846" max="4095" width="9" style="78"/>
    <col min="4096" max="4096" width="2.625" style="78" customWidth="1"/>
    <col min="4097" max="4097" width="5.875" style="78" customWidth="1"/>
    <col min="4098" max="4098" width="18.875" style="78" customWidth="1"/>
    <col min="4099" max="4099" width="25.125" style="78" customWidth="1"/>
    <col min="4100" max="4100" width="33.625" style="78" customWidth="1"/>
    <col min="4101" max="4101" width="13.625" style="78" customWidth="1"/>
    <col min="4102" max="4351" width="9" style="78"/>
    <col min="4352" max="4352" width="2.625" style="78" customWidth="1"/>
    <col min="4353" max="4353" width="5.875" style="78" customWidth="1"/>
    <col min="4354" max="4354" width="18.875" style="78" customWidth="1"/>
    <col min="4355" max="4355" width="25.125" style="78" customWidth="1"/>
    <col min="4356" max="4356" width="33.625" style="78" customWidth="1"/>
    <col min="4357" max="4357" width="13.625" style="78" customWidth="1"/>
    <col min="4358" max="4607" width="9" style="78"/>
    <col min="4608" max="4608" width="2.625" style="78" customWidth="1"/>
    <col min="4609" max="4609" width="5.875" style="78" customWidth="1"/>
    <col min="4610" max="4610" width="18.875" style="78" customWidth="1"/>
    <col min="4611" max="4611" width="25.125" style="78" customWidth="1"/>
    <col min="4612" max="4612" width="33.625" style="78" customWidth="1"/>
    <col min="4613" max="4613" width="13.625" style="78" customWidth="1"/>
    <col min="4614" max="4863" width="9" style="78"/>
    <col min="4864" max="4864" width="2.625" style="78" customWidth="1"/>
    <col min="4865" max="4865" width="5.875" style="78" customWidth="1"/>
    <col min="4866" max="4866" width="18.875" style="78" customWidth="1"/>
    <col min="4867" max="4867" width="25.125" style="78" customWidth="1"/>
    <col min="4868" max="4868" width="33.625" style="78" customWidth="1"/>
    <col min="4869" max="4869" width="13.625" style="78" customWidth="1"/>
    <col min="4870" max="5119" width="9" style="78"/>
    <col min="5120" max="5120" width="2.625" style="78" customWidth="1"/>
    <col min="5121" max="5121" width="5.875" style="78" customWidth="1"/>
    <col min="5122" max="5122" width="18.875" style="78" customWidth="1"/>
    <col min="5123" max="5123" width="25.125" style="78" customWidth="1"/>
    <col min="5124" max="5124" width="33.625" style="78" customWidth="1"/>
    <col min="5125" max="5125" width="13.625" style="78" customWidth="1"/>
    <col min="5126" max="5375" width="9" style="78"/>
    <col min="5376" max="5376" width="2.625" style="78" customWidth="1"/>
    <col min="5377" max="5377" width="5.875" style="78" customWidth="1"/>
    <col min="5378" max="5378" width="18.875" style="78" customWidth="1"/>
    <col min="5379" max="5379" width="25.125" style="78" customWidth="1"/>
    <col min="5380" max="5380" width="33.625" style="78" customWidth="1"/>
    <col min="5381" max="5381" width="13.625" style="78" customWidth="1"/>
    <col min="5382" max="5631" width="9" style="78"/>
    <col min="5632" max="5632" width="2.625" style="78" customWidth="1"/>
    <col min="5633" max="5633" width="5.875" style="78" customWidth="1"/>
    <col min="5634" max="5634" width="18.875" style="78" customWidth="1"/>
    <col min="5635" max="5635" width="25.125" style="78" customWidth="1"/>
    <col min="5636" max="5636" width="33.625" style="78" customWidth="1"/>
    <col min="5637" max="5637" width="13.625" style="78" customWidth="1"/>
    <col min="5638" max="5887" width="9" style="78"/>
    <col min="5888" max="5888" width="2.625" style="78" customWidth="1"/>
    <col min="5889" max="5889" width="5.875" style="78" customWidth="1"/>
    <col min="5890" max="5890" width="18.875" style="78" customWidth="1"/>
    <col min="5891" max="5891" width="25.125" style="78" customWidth="1"/>
    <col min="5892" max="5892" width="33.625" style="78" customWidth="1"/>
    <col min="5893" max="5893" width="13.625" style="78" customWidth="1"/>
    <col min="5894" max="6143" width="9" style="78"/>
    <col min="6144" max="6144" width="2.625" style="78" customWidth="1"/>
    <col min="6145" max="6145" width="5.875" style="78" customWidth="1"/>
    <col min="6146" max="6146" width="18.875" style="78" customWidth="1"/>
    <col min="6147" max="6147" width="25.125" style="78" customWidth="1"/>
    <col min="6148" max="6148" width="33.625" style="78" customWidth="1"/>
    <col min="6149" max="6149" width="13.625" style="78" customWidth="1"/>
    <col min="6150" max="6399" width="9" style="78"/>
    <col min="6400" max="6400" width="2.625" style="78" customWidth="1"/>
    <col min="6401" max="6401" width="5.875" style="78" customWidth="1"/>
    <col min="6402" max="6402" width="18.875" style="78" customWidth="1"/>
    <col min="6403" max="6403" width="25.125" style="78" customWidth="1"/>
    <col min="6404" max="6404" width="33.625" style="78" customWidth="1"/>
    <col min="6405" max="6405" width="13.625" style="78" customWidth="1"/>
    <col min="6406" max="6655" width="9" style="78"/>
    <col min="6656" max="6656" width="2.625" style="78" customWidth="1"/>
    <col min="6657" max="6657" width="5.875" style="78" customWidth="1"/>
    <col min="6658" max="6658" width="18.875" style="78" customWidth="1"/>
    <col min="6659" max="6659" width="25.125" style="78" customWidth="1"/>
    <col min="6660" max="6660" width="33.625" style="78" customWidth="1"/>
    <col min="6661" max="6661" width="13.625" style="78" customWidth="1"/>
    <col min="6662" max="6911" width="9" style="78"/>
    <col min="6912" max="6912" width="2.625" style="78" customWidth="1"/>
    <col min="6913" max="6913" width="5.875" style="78" customWidth="1"/>
    <col min="6914" max="6914" width="18.875" style="78" customWidth="1"/>
    <col min="6915" max="6915" width="25.125" style="78" customWidth="1"/>
    <col min="6916" max="6916" width="33.625" style="78" customWidth="1"/>
    <col min="6917" max="6917" width="13.625" style="78" customWidth="1"/>
    <col min="6918" max="7167" width="9" style="78"/>
    <col min="7168" max="7168" width="2.625" style="78" customWidth="1"/>
    <col min="7169" max="7169" width="5.875" style="78" customWidth="1"/>
    <col min="7170" max="7170" width="18.875" style="78" customWidth="1"/>
    <col min="7171" max="7171" width="25.125" style="78" customWidth="1"/>
    <col min="7172" max="7172" width="33.625" style="78" customWidth="1"/>
    <col min="7173" max="7173" width="13.625" style="78" customWidth="1"/>
    <col min="7174" max="7423" width="9" style="78"/>
    <col min="7424" max="7424" width="2.625" style="78" customWidth="1"/>
    <col min="7425" max="7425" width="5.875" style="78" customWidth="1"/>
    <col min="7426" max="7426" width="18.875" style="78" customWidth="1"/>
    <col min="7427" max="7427" width="25.125" style="78" customWidth="1"/>
    <col min="7428" max="7428" width="33.625" style="78" customWidth="1"/>
    <col min="7429" max="7429" width="13.625" style="78" customWidth="1"/>
    <col min="7430" max="7679" width="9" style="78"/>
    <col min="7680" max="7680" width="2.625" style="78" customWidth="1"/>
    <col min="7681" max="7681" width="5.875" style="78" customWidth="1"/>
    <col min="7682" max="7682" width="18.875" style="78" customWidth="1"/>
    <col min="7683" max="7683" width="25.125" style="78" customWidth="1"/>
    <col min="7684" max="7684" width="33.625" style="78" customWidth="1"/>
    <col min="7685" max="7685" width="13.625" style="78" customWidth="1"/>
    <col min="7686" max="7935" width="9" style="78"/>
    <col min="7936" max="7936" width="2.625" style="78" customWidth="1"/>
    <col min="7937" max="7937" width="5.875" style="78" customWidth="1"/>
    <col min="7938" max="7938" width="18.875" style="78" customWidth="1"/>
    <col min="7939" max="7939" width="25.125" style="78" customWidth="1"/>
    <col min="7940" max="7940" width="33.625" style="78" customWidth="1"/>
    <col min="7941" max="7941" width="13.625" style="78" customWidth="1"/>
    <col min="7942" max="8191" width="9" style="78"/>
    <col min="8192" max="8192" width="2.625" style="78" customWidth="1"/>
    <col min="8193" max="8193" width="5.875" style="78" customWidth="1"/>
    <col min="8194" max="8194" width="18.875" style="78" customWidth="1"/>
    <col min="8195" max="8195" width="25.125" style="78" customWidth="1"/>
    <col min="8196" max="8196" width="33.625" style="78" customWidth="1"/>
    <col min="8197" max="8197" width="13.625" style="78" customWidth="1"/>
    <col min="8198" max="8447" width="9" style="78"/>
    <col min="8448" max="8448" width="2.625" style="78" customWidth="1"/>
    <col min="8449" max="8449" width="5.875" style="78" customWidth="1"/>
    <col min="8450" max="8450" width="18.875" style="78" customWidth="1"/>
    <col min="8451" max="8451" width="25.125" style="78" customWidth="1"/>
    <col min="8452" max="8452" width="33.625" style="78" customWidth="1"/>
    <col min="8453" max="8453" width="13.625" style="78" customWidth="1"/>
    <col min="8454" max="8703" width="9" style="78"/>
    <col min="8704" max="8704" width="2.625" style="78" customWidth="1"/>
    <col min="8705" max="8705" width="5.875" style="78" customWidth="1"/>
    <col min="8706" max="8706" width="18.875" style="78" customWidth="1"/>
    <col min="8707" max="8707" width="25.125" style="78" customWidth="1"/>
    <col min="8708" max="8708" width="33.625" style="78" customWidth="1"/>
    <col min="8709" max="8709" width="13.625" style="78" customWidth="1"/>
    <col min="8710" max="8959" width="9" style="78"/>
    <col min="8960" max="8960" width="2.625" style="78" customWidth="1"/>
    <col min="8961" max="8961" width="5.875" style="78" customWidth="1"/>
    <col min="8962" max="8962" width="18.875" style="78" customWidth="1"/>
    <col min="8963" max="8963" width="25.125" style="78" customWidth="1"/>
    <col min="8964" max="8964" width="33.625" style="78" customWidth="1"/>
    <col min="8965" max="8965" width="13.625" style="78" customWidth="1"/>
    <col min="8966" max="9215" width="9" style="78"/>
    <col min="9216" max="9216" width="2.625" style="78" customWidth="1"/>
    <col min="9217" max="9217" width="5.875" style="78" customWidth="1"/>
    <col min="9218" max="9218" width="18.875" style="78" customWidth="1"/>
    <col min="9219" max="9219" width="25.125" style="78" customWidth="1"/>
    <col min="9220" max="9220" width="33.625" style="78" customWidth="1"/>
    <col min="9221" max="9221" width="13.625" style="78" customWidth="1"/>
    <col min="9222" max="9471" width="9" style="78"/>
    <col min="9472" max="9472" width="2.625" style="78" customWidth="1"/>
    <col min="9473" max="9473" width="5.875" style="78" customWidth="1"/>
    <col min="9474" max="9474" width="18.875" style="78" customWidth="1"/>
    <col min="9475" max="9475" width="25.125" style="78" customWidth="1"/>
    <col min="9476" max="9476" width="33.625" style="78" customWidth="1"/>
    <col min="9477" max="9477" width="13.625" style="78" customWidth="1"/>
    <col min="9478" max="9727" width="9" style="78"/>
    <col min="9728" max="9728" width="2.625" style="78" customWidth="1"/>
    <col min="9729" max="9729" width="5.875" style="78" customWidth="1"/>
    <col min="9730" max="9730" width="18.875" style="78" customWidth="1"/>
    <col min="9731" max="9731" width="25.125" style="78" customWidth="1"/>
    <col min="9732" max="9732" width="33.625" style="78" customWidth="1"/>
    <col min="9733" max="9733" width="13.625" style="78" customWidth="1"/>
    <col min="9734" max="9983" width="9" style="78"/>
    <col min="9984" max="9984" width="2.625" style="78" customWidth="1"/>
    <col min="9985" max="9985" width="5.875" style="78" customWidth="1"/>
    <col min="9986" max="9986" width="18.875" style="78" customWidth="1"/>
    <col min="9987" max="9987" width="25.125" style="78" customWidth="1"/>
    <col min="9988" max="9988" width="33.625" style="78" customWidth="1"/>
    <col min="9989" max="9989" width="13.625" style="78" customWidth="1"/>
    <col min="9990" max="10239" width="9" style="78"/>
    <col min="10240" max="10240" width="2.625" style="78" customWidth="1"/>
    <col min="10241" max="10241" width="5.875" style="78" customWidth="1"/>
    <col min="10242" max="10242" width="18.875" style="78" customWidth="1"/>
    <col min="10243" max="10243" width="25.125" style="78" customWidth="1"/>
    <col min="10244" max="10244" width="33.625" style="78" customWidth="1"/>
    <col min="10245" max="10245" width="13.625" style="78" customWidth="1"/>
    <col min="10246" max="10495" width="9" style="78"/>
    <col min="10496" max="10496" width="2.625" style="78" customWidth="1"/>
    <col min="10497" max="10497" width="5.875" style="78" customWidth="1"/>
    <col min="10498" max="10498" width="18.875" style="78" customWidth="1"/>
    <col min="10499" max="10499" width="25.125" style="78" customWidth="1"/>
    <col min="10500" max="10500" width="33.625" style="78" customWidth="1"/>
    <col min="10501" max="10501" width="13.625" style="78" customWidth="1"/>
    <col min="10502" max="10751" width="9" style="78"/>
    <col min="10752" max="10752" width="2.625" style="78" customWidth="1"/>
    <col min="10753" max="10753" width="5.875" style="78" customWidth="1"/>
    <col min="10754" max="10754" width="18.875" style="78" customWidth="1"/>
    <col min="10755" max="10755" width="25.125" style="78" customWidth="1"/>
    <col min="10756" max="10756" width="33.625" style="78" customWidth="1"/>
    <col min="10757" max="10757" width="13.625" style="78" customWidth="1"/>
    <col min="10758" max="11007" width="9" style="78"/>
    <col min="11008" max="11008" width="2.625" style="78" customWidth="1"/>
    <col min="11009" max="11009" width="5.875" style="78" customWidth="1"/>
    <col min="11010" max="11010" width="18.875" style="78" customWidth="1"/>
    <col min="11011" max="11011" width="25.125" style="78" customWidth="1"/>
    <col min="11012" max="11012" width="33.625" style="78" customWidth="1"/>
    <col min="11013" max="11013" width="13.625" style="78" customWidth="1"/>
    <col min="11014" max="11263" width="9" style="78"/>
    <col min="11264" max="11264" width="2.625" style="78" customWidth="1"/>
    <col min="11265" max="11265" width="5.875" style="78" customWidth="1"/>
    <col min="11266" max="11266" width="18.875" style="78" customWidth="1"/>
    <col min="11267" max="11267" width="25.125" style="78" customWidth="1"/>
    <col min="11268" max="11268" width="33.625" style="78" customWidth="1"/>
    <col min="11269" max="11269" width="13.625" style="78" customWidth="1"/>
    <col min="11270" max="11519" width="9" style="78"/>
    <col min="11520" max="11520" width="2.625" style="78" customWidth="1"/>
    <col min="11521" max="11521" width="5.875" style="78" customWidth="1"/>
    <col min="11522" max="11522" width="18.875" style="78" customWidth="1"/>
    <col min="11523" max="11523" width="25.125" style="78" customWidth="1"/>
    <col min="11524" max="11524" width="33.625" style="78" customWidth="1"/>
    <col min="11525" max="11525" width="13.625" style="78" customWidth="1"/>
    <col min="11526" max="11775" width="9" style="78"/>
    <col min="11776" max="11776" width="2.625" style="78" customWidth="1"/>
    <col min="11777" max="11777" width="5.875" style="78" customWidth="1"/>
    <col min="11778" max="11778" width="18.875" style="78" customWidth="1"/>
    <col min="11779" max="11779" width="25.125" style="78" customWidth="1"/>
    <col min="11780" max="11780" width="33.625" style="78" customWidth="1"/>
    <col min="11781" max="11781" width="13.625" style="78" customWidth="1"/>
    <col min="11782" max="12031" width="9" style="78"/>
    <col min="12032" max="12032" width="2.625" style="78" customWidth="1"/>
    <col min="12033" max="12033" width="5.875" style="78" customWidth="1"/>
    <col min="12034" max="12034" width="18.875" style="78" customWidth="1"/>
    <col min="12035" max="12035" width="25.125" style="78" customWidth="1"/>
    <col min="12036" max="12036" width="33.625" style="78" customWidth="1"/>
    <col min="12037" max="12037" width="13.625" style="78" customWidth="1"/>
    <col min="12038" max="12287" width="9" style="78"/>
    <col min="12288" max="12288" width="2.625" style="78" customWidth="1"/>
    <col min="12289" max="12289" width="5.875" style="78" customWidth="1"/>
    <col min="12290" max="12290" width="18.875" style="78" customWidth="1"/>
    <col min="12291" max="12291" width="25.125" style="78" customWidth="1"/>
    <col min="12292" max="12292" width="33.625" style="78" customWidth="1"/>
    <col min="12293" max="12293" width="13.625" style="78" customWidth="1"/>
    <col min="12294" max="12543" width="9" style="78"/>
    <col min="12544" max="12544" width="2.625" style="78" customWidth="1"/>
    <col min="12545" max="12545" width="5.875" style="78" customWidth="1"/>
    <col min="12546" max="12546" width="18.875" style="78" customWidth="1"/>
    <col min="12547" max="12547" width="25.125" style="78" customWidth="1"/>
    <col min="12548" max="12548" width="33.625" style="78" customWidth="1"/>
    <col min="12549" max="12549" width="13.625" style="78" customWidth="1"/>
    <col min="12550" max="12799" width="9" style="78"/>
    <col min="12800" max="12800" width="2.625" style="78" customWidth="1"/>
    <col min="12801" max="12801" width="5.875" style="78" customWidth="1"/>
    <col min="12802" max="12802" width="18.875" style="78" customWidth="1"/>
    <col min="12803" max="12803" width="25.125" style="78" customWidth="1"/>
    <col min="12804" max="12804" width="33.625" style="78" customWidth="1"/>
    <col min="12805" max="12805" width="13.625" style="78" customWidth="1"/>
    <col min="12806" max="13055" width="9" style="78"/>
    <col min="13056" max="13056" width="2.625" style="78" customWidth="1"/>
    <col min="13057" max="13057" width="5.875" style="78" customWidth="1"/>
    <col min="13058" max="13058" width="18.875" style="78" customWidth="1"/>
    <col min="13059" max="13059" width="25.125" style="78" customWidth="1"/>
    <col min="13060" max="13060" width="33.625" style="78" customWidth="1"/>
    <col min="13061" max="13061" width="13.625" style="78" customWidth="1"/>
    <col min="13062" max="13311" width="9" style="78"/>
    <col min="13312" max="13312" width="2.625" style="78" customWidth="1"/>
    <col min="13313" max="13313" width="5.875" style="78" customWidth="1"/>
    <col min="13314" max="13314" width="18.875" style="78" customWidth="1"/>
    <col min="13315" max="13315" width="25.125" style="78" customWidth="1"/>
    <col min="13316" max="13316" width="33.625" style="78" customWidth="1"/>
    <col min="13317" max="13317" width="13.625" style="78" customWidth="1"/>
    <col min="13318" max="13567" width="9" style="78"/>
    <col min="13568" max="13568" width="2.625" style="78" customWidth="1"/>
    <col min="13569" max="13569" width="5.875" style="78" customWidth="1"/>
    <col min="13570" max="13570" width="18.875" style="78" customWidth="1"/>
    <col min="13571" max="13571" width="25.125" style="78" customWidth="1"/>
    <col min="13572" max="13572" width="33.625" style="78" customWidth="1"/>
    <col min="13573" max="13573" width="13.625" style="78" customWidth="1"/>
    <col min="13574" max="13823" width="9" style="78"/>
    <col min="13824" max="13824" width="2.625" style="78" customWidth="1"/>
    <col min="13825" max="13825" width="5.875" style="78" customWidth="1"/>
    <col min="13826" max="13826" width="18.875" style="78" customWidth="1"/>
    <col min="13827" max="13827" width="25.125" style="78" customWidth="1"/>
    <col min="13828" max="13828" width="33.625" style="78" customWidth="1"/>
    <col min="13829" max="13829" width="13.625" style="78" customWidth="1"/>
    <col min="13830" max="14079" width="9" style="78"/>
    <col min="14080" max="14080" width="2.625" style="78" customWidth="1"/>
    <col min="14081" max="14081" width="5.875" style="78" customWidth="1"/>
    <col min="14082" max="14082" width="18.875" style="78" customWidth="1"/>
    <col min="14083" max="14083" width="25.125" style="78" customWidth="1"/>
    <col min="14084" max="14084" width="33.625" style="78" customWidth="1"/>
    <col min="14085" max="14085" width="13.625" style="78" customWidth="1"/>
    <col min="14086" max="14335" width="9" style="78"/>
    <col min="14336" max="14336" width="2.625" style="78" customWidth="1"/>
    <col min="14337" max="14337" width="5.875" style="78" customWidth="1"/>
    <col min="14338" max="14338" width="18.875" style="78" customWidth="1"/>
    <col min="14339" max="14339" width="25.125" style="78" customWidth="1"/>
    <col min="14340" max="14340" width="33.625" style="78" customWidth="1"/>
    <col min="14341" max="14341" width="13.625" style="78" customWidth="1"/>
    <col min="14342" max="14591" width="9" style="78"/>
    <col min="14592" max="14592" width="2.625" style="78" customWidth="1"/>
    <col min="14593" max="14593" width="5.875" style="78" customWidth="1"/>
    <col min="14594" max="14594" width="18.875" style="78" customWidth="1"/>
    <col min="14595" max="14595" width="25.125" style="78" customWidth="1"/>
    <col min="14596" max="14596" width="33.625" style="78" customWidth="1"/>
    <col min="14597" max="14597" width="13.625" style="78" customWidth="1"/>
    <col min="14598" max="14847" width="9" style="78"/>
    <col min="14848" max="14848" width="2.625" style="78" customWidth="1"/>
    <col min="14849" max="14849" width="5.875" style="78" customWidth="1"/>
    <col min="14850" max="14850" width="18.875" style="78" customWidth="1"/>
    <col min="14851" max="14851" width="25.125" style="78" customWidth="1"/>
    <col min="14852" max="14852" width="33.625" style="78" customWidth="1"/>
    <col min="14853" max="14853" width="13.625" style="78" customWidth="1"/>
    <col min="14854" max="15103" width="9" style="78"/>
    <col min="15104" max="15104" width="2.625" style="78" customWidth="1"/>
    <col min="15105" max="15105" width="5.875" style="78" customWidth="1"/>
    <col min="15106" max="15106" width="18.875" style="78" customWidth="1"/>
    <col min="15107" max="15107" width="25.125" style="78" customWidth="1"/>
    <col min="15108" max="15108" width="33.625" style="78" customWidth="1"/>
    <col min="15109" max="15109" width="13.625" style="78" customWidth="1"/>
    <col min="15110" max="15359" width="9" style="78"/>
    <col min="15360" max="15360" width="2.625" style="78" customWidth="1"/>
    <col min="15361" max="15361" width="5.875" style="78" customWidth="1"/>
    <col min="15362" max="15362" width="18.875" style="78" customWidth="1"/>
    <col min="15363" max="15363" width="25.125" style="78" customWidth="1"/>
    <col min="15364" max="15364" width="33.625" style="78" customWidth="1"/>
    <col min="15365" max="15365" width="13.625" style="78" customWidth="1"/>
    <col min="15366" max="15615" width="9" style="78"/>
    <col min="15616" max="15616" width="2.625" style="78" customWidth="1"/>
    <col min="15617" max="15617" width="5.875" style="78" customWidth="1"/>
    <col min="15618" max="15618" width="18.875" style="78" customWidth="1"/>
    <col min="15619" max="15619" width="25.125" style="78" customWidth="1"/>
    <col min="15620" max="15620" width="33.625" style="78" customWidth="1"/>
    <col min="15621" max="15621" width="13.625" style="78" customWidth="1"/>
    <col min="15622" max="15871" width="9" style="78"/>
    <col min="15872" max="15872" width="2.625" style="78" customWidth="1"/>
    <col min="15873" max="15873" width="5.875" style="78" customWidth="1"/>
    <col min="15874" max="15874" width="18.875" style="78" customWidth="1"/>
    <col min="15875" max="15875" width="25.125" style="78" customWidth="1"/>
    <col min="15876" max="15876" width="33.625" style="78" customWidth="1"/>
    <col min="15877" max="15877" width="13.625" style="78" customWidth="1"/>
    <col min="15878" max="16127" width="9" style="78"/>
    <col min="16128" max="16128" width="2.625" style="78" customWidth="1"/>
    <col min="16129" max="16129" width="5.875" style="78" customWidth="1"/>
    <col min="16130" max="16130" width="18.875" style="78" customWidth="1"/>
    <col min="16131" max="16131" width="25.125" style="78" customWidth="1"/>
    <col min="16132" max="16132" width="33.625" style="78" customWidth="1"/>
    <col min="16133" max="16133" width="13.625" style="78" customWidth="1"/>
    <col min="16134" max="16384" width="9" style="78"/>
  </cols>
  <sheetData>
    <row r="1" spans="1:16" ht="17.25">
      <c r="A1" s="680" t="s">
        <v>22</v>
      </c>
      <c r="B1" s="680"/>
      <c r="C1" s="680"/>
      <c r="D1" s="680"/>
      <c r="E1" s="680"/>
      <c r="F1" s="77"/>
      <c r="G1" s="77"/>
      <c r="H1" s="77"/>
      <c r="I1" s="77"/>
      <c r="J1" s="77"/>
      <c r="K1" s="77"/>
      <c r="L1" s="77"/>
      <c r="M1" s="77"/>
      <c r="N1" s="77"/>
      <c r="O1" s="77"/>
      <c r="P1" s="77"/>
    </row>
    <row r="2" spans="1:16" s="33" customFormat="1" ht="12"/>
    <row r="3" spans="1:16" s="39" customFormat="1" ht="43.5" customHeight="1">
      <c r="A3" s="1812" t="s">
        <v>23</v>
      </c>
      <c r="B3" s="1812"/>
      <c r="C3" s="1812"/>
      <c r="D3" s="1812"/>
      <c r="E3" s="1812"/>
    </row>
    <row r="4" spans="1:16" s="33" customFormat="1" ht="21.75" customHeight="1">
      <c r="A4" s="1812" t="s">
        <v>24</v>
      </c>
      <c r="B4" s="1812"/>
      <c r="C4" s="1812"/>
      <c r="D4" s="1812"/>
      <c r="E4" s="1812"/>
    </row>
    <row r="5" spans="1:16" s="33" customFormat="1" ht="12.75" thickBot="1"/>
    <row r="6" spans="1:16" s="33" customFormat="1" ht="30" customHeight="1" thickBot="1">
      <c r="A6" s="42" t="s">
        <v>25</v>
      </c>
      <c r="B6" s="41" t="s">
        <v>26</v>
      </c>
      <c r="C6" s="41" t="s">
        <v>27</v>
      </c>
      <c r="D6" s="67" t="s">
        <v>29</v>
      </c>
      <c r="E6" s="29" t="s">
        <v>28</v>
      </c>
    </row>
    <row r="7" spans="1:16" s="33" customFormat="1" ht="117" customHeight="1" thickTop="1">
      <c r="A7" s="40">
        <v>1</v>
      </c>
      <c r="B7" s="23"/>
      <c r="C7" s="23"/>
      <c r="D7" s="25"/>
      <c r="E7" s="27"/>
    </row>
    <row r="8" spans="1:16" s="33" customFormat="1" ht="117" customHeight="1">
      <c r="A8" s="40">
        <v>2</v>
      </c>
      <c r="B8" s="23"/>
      <c r="C8" s="23"/>
      <c r="D8" s="25"/>
      <c r="E8" s="27"/>
    </row>
    <row r="9" spans="1:16" s="33" customFormat="1" ht="117" customHeight="1">
      <c r="A9" s="40">
        <v>3</v>
      </c>
      <c r="B9" s="23"/>
      <c r="C9" s="23"/>
      <c r="D9" s="25"/>
      <c r="E9" s="27"/>
    </row>
    <row r="10" spans="1:16" s="33" customFormat="1" ht="117" customHeight="1">
      <c r="A10" s="40">
        <v>4</v>
      </c>
      <c r="B10" s="23"/>
      <c r="C10" s="23"/>
      <c r="D10" s="25"/>
      <c r="E10" s="27"/>
    </row>
    <row r="11" spans="1:16" s="33" customFormat="1" ht="117" customHeight="1" thickBot="1">
      <c r="A11" s="34">
        <v>5</v>
      </c>
      <c r="B11" s="24"/>
      <c r="C11" s="24"/>
      <c r="D11" s="26"/>
      <c r="E11" s="28"/>
    </row>
    <row r="12" spans="1:16" s="33" customFormat="1" ht="33.75" customHeight="1">
      <c r="B12" s="39"/>
      <c r="C12" s="39"/>
    </row>
    <row r="13" spans="1:16" s="33" customFormat="1" ht="12">
      <c r="B13" s="39"/>
      <c r="C13" s="39"/>
    </row>
    <row r="14" spans="1:16">
      <c r="B14" s="79"/>
      <c r="C14" s="79"/>
    </row>
    <row r="15" spans="1:16">
      <c r="B15" s="79"/>
      <c r="C15" s="79"/>
    </row>
    <row r="16" spans="1:16">
      <c r="B16" s="79"/>
      <c r="C16" s="79"/>
    </row>
    <row r="17" spans="2:3">
      <c r="B17" s="79"/>
      <c r="C17" s="79"/>
    </row>
  </sheetData>
  <mergeCells count="3">
    <mergeCell ref="A3:E3"/>
    <mergeCell ref="A4:E4"/>
    <mergeCell ref="A1:E1"/>
  </mergeCells>
  <phoneticPr fontId="3"/>
  <pageMargins left="0.59055118110236227" right="0.39370078740157483" top="0.39370078740157483" bottom="0.39370078740157483" header="0.31496062992125984" footer="0.31496062992125984"/>
  <pageSetup paperSize="9" fitToHeight="0" orientation="portrait" r:id="rId1"/>
  <headerFooter>
    <oddHeader>&amp;R&amp;"ＭＳ Ｐゴシック,標準"&amp;12様式15</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B1:AF30"/>
  <sheetViews>
    <sheetView view="pageLayout" topLeftCell="A13" zoomScaleNormal="100" workbookViewId="0"/>
  </sheetViews>
  <sheetFormatPr defaultRowHeight="13.5"/>
  <cols>
    <col min="1" max="1" width="2.875" style="3" customWidth="1"/>
    <col min="2" max="62" width="2.625" style="3" customWidth="1"/>
    <col min="63" max="250" width="9" style="3"/>
    <col min="251" max="318" width="2.625" style="3" customWidth="1"/>
    <col min="319" max="506" width="9" style="3"/>
    <col min="507" max="574" width="2.625" style="3" customWidth="1"/>
    <col min="575" max="762" width="9" style="3"/>
    <col min="763" max="830" width="2.625" style="3" customWidth="1"/>
    <col min="831" max="1018" width="9" style="3"/>
    <col min="1019" max="1086" width="2.625" style="3" customWidth="1"/>
    <col min="1087" max="1274" width="9" style="3"/>
    <col min="1275" max="1342" width="2.625" style="3" customWidth="1"/>
    <col min="1343" max="1530" width="9" style="3"/>
    <col min="1531" max="1598" width="2.625" style="3" customWidth="1"/>
    <col min="1599" max="1786" width="9" style="3"/>
    <col min="1787" max="1854" width="2.625" style="3" customWidth="1"/>
    <col min="1855" max="2042" width="9" style="3"/>
    <col min="2043" max="2110" width="2.625" style="3" customWidth="1"/>
    <col min="2111" max="2298" width="9" style="3"/>
    <col min="2299" max="2366" width="2.625" style="3" customWidth="1"/>
    <col min="2367" max="2554" width="9" style="3"/>
    <col min="2555" max="2622" width="2.625" style="3" customWidth="1"/>
    <col min="2623" max="2810" width="9" style="3"/>
    <col min="2811" max="2878" width="2.625" style="3" customWidth="1"/>
    <col min="2879" max="3066" width="9" style="3"/>
    <col min="3067" max="3134" width="2.625" style="3" customWidth="1"/>
    <col min="3135" max="3322" width="9" style="3"/>
    <col min="3323" max="3390" width="2.625" style="3" customWidth="1"/>
    <col min="3391" max="3578" width="9" style="3"/>
    <col min="3579" max="3646" width="2.625" style="3" customWidth="1"/>
    <col min="3647" max="3834" width="9" style="3"/>
    <col min="3835" max="3902" width="2.625" style="3" customWidth="1"/>
    <col min="3903" max="4090" width="9" style="3"/>
    <col min="4091" max="4158" width="2.625" style="3" customWidth="1"/>
    <col min="4159" max="4346" width="9" style="3"/>
    <col min="4347" max="4414" width="2.625" style="3" customWidth="1"/>
    <col min="4415" max="4602" width="9" style="3"/>
    <col min="4603" max="4670" width="2.625" style="3" customWidth="1"/>
    <col min="4671" max="4858" width="9" style="3"/>
    <col min="4859" max="4926" width="2.625" style="3" customWidth="1"/>
    <col min="4927" max="5114" width="9" style="3"/>
    <col min="5115" max="5182" width="2.625" style="3" customWidth="1"/>
    <col min="5183" max="5370" width="9" style="3"/>
    <col min="5371" max="5438" width="2.625" style="3" customWidth="1"/>
    <col min="5439" max="5626" width="9" style="3"/>
    <col min="5627" max="5694" width="2.625" style="3" customWidth="1"/>
    <col min="5695" max="5882" width="9" style="3"/>
    <col min="5883" max="5950" width="2.625" style="3" customWidth="1"/>
    <col min="5951" max="6138" width="9" style="3"/>
    <col min="6139" max="6206" width="2.625" style="3" customWidth="1"/>
    <col min="6207" max="6394" width="9" style="3"/>
    <col min="6395" max="6462" width="2.625" style="3" customWidth="1"/>
    <col min="6463" max="6650" width="9" style="3"/>
    <col min="6651" max="6718" width="2.625" style="3" customWidth="1"/>
    <col min="6719" max="6906" width="9" style="3"/>
    <col min="6907" max="6974" width="2.625" style="3" customWidth="1"/>
    <col min="6975" max="7162" width="9" style="3"/>
    <col min="7163" max="7230" width="2.625" style="3" customWidth="1"/>
    <col min="7231" max="7418" width="9" style="3"/>
    <col min="7419" max="7486" width="2.625" style="3" customWidth="1"/>
    <col min="7487" max="7674" width="9" style="3"/>
    <col min="7675" max="7742" width="2.625" style="3" customWidth="1"/>
    <col min="7743" max="7930" width="9" style="3"/>
    <col min="7931" max="7998" width="2.625" style="3" customWidth="1"/>
    <col min="7999" max="8186" width="9" style="3"/>
    <col min="8187" max="8254" width="2.625" style="3" customWidth="1"/>
    <col min="8255" max="8442" width="9" style="3"/>
    <col min="8443" max="8510" width="2.625" style="3" customWidth="1"/>
    <col min="8511" max="8698" width="9" style="3"/>
    <col min="8699" max="8766" width="2.625" style="3" customWidth="1"/>
    <col min="8767" max="8954" width="9" style="3"/>
    <col min="8955" max="9022" width="2.625" style="3" customWidth="1"/>
    <col min="9023" max="9210" width="9" style="3"/>
    <col min="9211" max="9278" width="2.625" style="3" customWidth="1"/>
    <col min="9279" max="9466" width="9" style="3"/>
    <col min="9467" max="9534" width="2.625" style="3" customWidth="1"/>
    <col min="9535" max="9722" width="9" style="3"/>
    <col min="9723" max="9790" width="2.625" style="3" customWidth="1"/>
    <col min="9791" max="9978" width="9" style="3"/>
    <col min="9979" max="10046" width="2.625" style="3" customWidth="1"/>
    <col min="10047" max="10234" width="9" style="3"/>
    <col min="10235" max="10302" width="2.625" style="3" customWidth="1"/>
    <col min="10303" max="10490" width="9" style="3"/>
    <col min="10491" max="10558" width="2.625" style="3" customWidth="1"/>
    <col min="10559" max="10746" width="9" style="3"/>
    <col min="10747" max="10814" width="2.625" style="3" customWidth="1"/>
    <col min="10815" max="11002" width="9" style="3"/>
    <col min="11003" max="11070" width="2.625" style="3" customWidth="1"/>
    <col min="11071" max="11258" width="9" style="3"/>
    <col min="11259" max="11326" width="2.625" style="3" customWidth="1"/>
    <col min="11327" max="11514" width="9" style="3"/>
    <col min="11515" max="11582" width="2.625" style="3" customWidth="1"/>
    <col min="11583" max="11770" width="9" style="3"/>
    <col min="11771" max="11838" width="2.625" style="3" customWidth="1"/>
    <col min="11839" max="12026" width="9" style="3"/>
    <col min="12027" max="12094" width="2.625" style="3" customWidth="1"/>
    <col min="12095" max="12282" width="9" style="3"/>
    <col min="12283" max="12350" width="2.625" style="3" customWidth="1"/>
    <col min="12351" max="12538" width="9" style="3"/>
    <col min="12539" max="12606" width="2.625" style="3" customWidth="1"/>
    <col min="12607" max="12794" width="9" style="3"/>
    <col min="12795" max="12862" width="2.625" style="3" customWidth="1"/>
    <col min="12863" max="13050" width="9" style="3"/>
    <col min="13051" max="13118" width="2.625" style="3" customWidth="1"/>
    <col min="13119" max="13306" width="9" style="3"/>
    <col min="13307" max="13374" width="2.625" style="3" customWidth="1"/>
    <col min="13375" max="13562" width="9" style="3"/>
    <col min="13563" max="13630" width="2.625" style="3" customWidth="1"/>
    <col min="13631" max="13818" width="9" style="3"/>
    <col min="13819" max="13886" width="2.625" style="3" customWidth="1"/>
    <col min="13887" max="14074" width="9" style="3"/>
    <col min="14075" max="14142" width="2.625" style="3" customWidth="1"/>
    <col min="14143" max="14330" width="9" style="3"/>
    <col min="14331" max="14398" width="2.625" style="3" customWidth="1"/>
    <col min="14399" max="14586" width="9" style="3"/>
    <col min="14587" max="14654" width="2.625" style="3" customWidth="1"/>
    <col min="14655" max="14842" width="9" style="3"/>
    <col min="14843" max="14910" width="2.625" style="3" customWidth="1"/>
    <col min="14911" max="15098" width="9" style="3"/>
    <col min="15099" max="15166" width="2.625" style="3" customWidth="1"/>
    <col min="15167" max="15354" width="9" style="3"/>
    <col min="15355" max="15422" width="2.625" style="3" customWidth="1"/>
    <col min="15423" max="15610" width="9" style="3"/>
    <col min="15611" max="15678" width="2.625" style="3" customWidth="1"/>
    <col min="15679" max="15866" width="9" style="3"/>
    <col min="15867" max="15934" width="2.625" style="3" customWidth="1"/>
    <col min="15935" max="16122" width="9" style="3"/>
    <col min="16123" max="16190" width="2.625" style="3" customWidth="1"/>
    <col min="16191" max="16384" width="9" style="3"/>
  </cols>
  <sheetData>
    <row r="1" spans="2:32" ht="17.25">
      <c r="B1" s="582" t="s">
        <v>30</v>
      </c>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582"/>
      <c r="AE1" s="582"/>
      <c r="AF1" s="582"/>
    </row>
    <row r="3" spans="2:32" ht="37.5" customHeight="1">
      <c r="B3" s="1827" t="s">
        <v>31</v>
      </c>
      <c r="C3" s="1827"/>
      <c r="D3" s="1827"/>
      <c r="E3" s="1827"/>
      <c r="F3" s="1827"/>
      <c r="G3" s="1827"/>
      <c r="H3" s="1827"/>
      <c r="I3" s="1827"/>
      <c r="J3" s="1827"/>
      <c r="K3" s="1827"/>
      <c r="L3" s="1827"/>
      <c r="M3" s="1827"/>
      <c r="N3" s="1827"/>
      <c r="O3" s="1827"/>
      <c r="P3" s="1827"/>
      <c r="Q3" s="1827"/>
      <c r="R3" s="1827"/>
      <c r="S3" s="1827"/>
      <c r="T3" s="1827"/>
      <c r="U3" s="1827"/>
      <c r="V3" s="1827"/>
      <c r="W3" s="1827"/>
      <c r="X3" s="1827"/>
      <c r="Y3" s="1827"/>
      <c r="Z3" s="1827"/>
      <c r="AA3" s="1827"/>
      <c r="AB3" s="1827"/>
      <c r="AC3" s="1827"/>
      <c r="AD3" s="1827"/>
      <c r="AE3" s="1827"/>
      <c r="AF3" s="1827"/>
    </row>
    <row r="4" spans="2:32" s="1" customFormat="1" ht="17.25" customHeight="1">
      <c r="B4" s="14" t="s">
        <v>1</v>
      </c>
      <c r="C4" s="1" t="s">
        <v>32</v>
      </c>
    </row>
    <row r="5" spans="2:32" ht="7.5" customHeight="1">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row>
    <row r="6" spans="2:32" ht="18.75" customHeight="1" thickBot="1">
      <c r="B6" s="30" t="s">
        <v>33</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row>
    <row r="7" spans="2:32" ht="18.75" customHeight="1">
      <c r="B7" s="1828"/>
      <c r="C7" s="1829"/>
      <c r="D7" s="1829"/>
      <c r="E7" s="1829"/>
      <c r="F7" s="1829"/>
      <c r="G7" s="1829"/>
      <c r="H7" s="1829"/>
      <c r="I7" s="1829"/>
      <c r="J7" s="1829"/>
      <c r="K7" s="1829"/>
      <c r="L7" s="1829"/>
      <c r="M7" s="1829"/>
      <c r="N7" s="1829"/>
      <c r="O7" s="1829"/>
      <c r="P7" s="1829"/>
      <c r="Q7" s="1829"/>
      <c r="R7" s="1829"/>
      <c r="S7" s="1829"/>
      <c r="T7" s="1829"/>
      <c r="U7" s="1829"/>
      <c r="V7" s="1829"/>
      <c r="W7" s="1829"/>
      <c r="X7" s="1829"/>
      <c r="Y7" s="1829"/>
      <c r="Z7" s="1829"/>
      <c r="AA7" s="1829"/>
      <c r="AB7" s="1829"/>
      <c r="AC7" s="1829"/>
      <c r="AD7" s="1829"/>
      <c r="AE7" s="1829"/>
      <c r="AF7" s="1830"/>
    </row>
    <row r="8" spans="2:32" ht="18.75" customHeight="1">
      <c r="B8" s="1831"/>
      <c r="C8" s="1832"/>
      <c r="D8" s="1832"/>
      <c r="E8" s="1832"/>
      <c r="F8" s="1832"/>
      <c r="G8" s="1832"/>
      <c r="H8" s="1832"/>
      <c r="I8" s="1832"/>
      <c r="J8" s="1832"/>
      <c r="K8" s="1832"/>
      <c r="L8" s="1832"/>
      <c r="M8" s="1832"/>
      <c r="N8" s="1832"/>
      <c r="O8" s="1832"/>
      <c r="P8" s="1832"/>
      <c r="Q8" s="1832"/>
      <c r="R8" s="1832"/>
      <c r="S8" s="1832"/>
      <c r="T8" s="1832"/>
      <c r="U8" s="1832"/>
      <c r="V8" s="1832"/>
      <c r="W8" s="1832"/>
      <c r="X8" s="1832"/>
      <c r="Y8" s="1832"/>
      <c r="Z8" s="1832"/>
      <c r="AA8" s="1832"/>
      <c r="AB8" s="1832"/>
      <c r="AC8" s="1832"/>
      <c r="AD8" s="1832"/>
      <c r="AE8" s="1832"/>
      <c r="AF8" s="1833"/>
    </row>
    <row r="9" spans="2:32" ht="18.75" customHeight="1">
      <c r="B9" s="1831"/>
      <c r="C9" s="1832"/>
      <c r="D9" s="1832"/>
      <c r="E9" s="1832"/>
      <c r="F9" s="1832"/>
      <c r="G9" s="1832"/>
      <c r="H9" s="1832"/>
      <c r="I9" s="1832"/>
      <c r="J9" s="1832"/>
      <c r="K9" s="1832"/>
      <c r="L9" s="1832"/>
      <c r="M9" s="1832"/>
      <c r="N9" s="1832"/>
      <c r="O9" s="1832"/>
      <c r="P9" s="1832"/>
      <c r="Q9" s="1832"/>
      <c r="R9" s="1832"/>
      <c r="S9" s="1832"/>
      <c r="T9" s="1832"/>
      <c r="U9" s="1832"/>
      <c r="V9" s="1832"/>
      <c r="W9" s="1832"/>
      <c r="X9" s="1832"/>
      <c r="Y9" s="1832"/>
      <c r="Z9" s="1832"/>
      <c r="AA9" s="1832"/>
      <c r="AB9" s="1832"/>
      <c r="AC9" s="1832"/>
      <c r="AD9" s="1832"/>
      <c r="AE9" s="1832"/>
      <c r="AF9" s="1833"/>
    </row>
    <row r="10" spans="2:32" ht="18.75" customHeight="1">
      <c r="B10" s="1831"/>
      <c r="C10" s="1832"/>
      <c r="D10" s="1832"/>
      <c r="E10" s="1832"/>
      <c r="F10" s="1832"/>
      <c r="G10" s="1832"/>
      <c r="H10" s="1832"/>
      <c r="I10" s="1832"/>
      <c r="J10" s="1832"/>
      <c r="K10" s="1832"/>
      <c r="L10" s="1832"/>
      <c r="M10" s="1832"/>
      <c r="N10" s="1832"/>
      <c r="O10" s="1832"/>
      <c r="P10" s="1832"/>
      <c r="Q10" s="1832"/>
      <c r="R10" s="1832"/>
      <c r="S10" s="1832"/>
      <c r="T10" s="1832"/>
      <c r="U10" s="1832"/>
      <c r="V10" s="1832"/>
      <c r="W10" s="1832"/>
      <c r="X10" s="1832"/>
      <c r="Y10" s="1832"/>
      <c r="Z10" s="1832"/>
      <c r="AA10" s="1832"/>
      <c r="AB10" s="1832"/>
      <c r="AC10" s="1832"/>
      <c r="AD10" s="1832"/>
      <c r="AE10" s="1832"/>
      <c r="AF10" s="1833"/>
    </row>
    <row r="11" spans="2:32" ht="18.75" customHeight="1">
      <c r="B11" s="1831"/>
      <c r="C11" s="1832"/>
      <c r="D11" s="1832"/>
      <c r="E11" s="1832"/>
      <c r="F11" s="1832"/>
      <c r="G11" s="1832"/>
      <c r="H11" s="1832"/>
      <c r="I11" s="1832"/>
      <c r="J11" s="1832"/>
      <c r="K11" s="1832"/>
      <c r="L11" s="1832"/>
      <c r="M11" s="1832"/>
      <c r="N11" s="1832"/>
      <c r="O11" s="1832"/>
      <c r="P11" s="1832"/>
      <c r="Q11" s="1832"/>
      <c r="R11" s="1832"/>
      <c r="S11" s="1832"/>
      <c r="T11" s="1832"/>
      <c r="U11" s="1832"/>
      <c r="V11" s="1832"/>
      <c r="W11" s="1832"/>
      <c r="X11" s="1832"/>
      <c r="Y11" s="1832"/>
      <c r="Z11" s="1832"/>
      <c r="AA11" s="1832"/>
      <c r="AB11" s="1832"/>
      <c r="AC11" s="1832"/>
      <c r="AD11" s="1832"/>
      <c r="AE11" s="1832"/>
      <c r="AF11" s="1833"/>
    </row>
    <row r="12" spans="2:32" ht="18.75" customHeight="1">
      <c r="B12" s="1831"/>
      <c r="C12" s="1832"/>
      <c r="D12" s="1832"/>
      <c r="E12" s="1832"/>
      <c r="F12" s="1832"/>
      <c r="G12" s="1832"/>
      <c r="H12" s="1832"/>
      <c r="I12" s="1832"/>
      <c r="J12" s="1832"/>
      <c r="K12" s="1832"/>
      <c r="L12" s="1832"/>
      <c r="M12" s="1832"/>
      <c r="N12" s="1832"/>
      <c r="O12" s="1832"/>
      <c r="P12" s="1832"/>
      <c r="Q12" s="1832"/>
      <c r="R12" s="1832"/>
      <c r="S12" s="1832"/>
      <c r="T12" s="1832"/>
      <c r="U12" s="1832"/>
      <c r="V12" s="1832"/>
      <c r="W12" s="1832"/>
      <c r="X12" s="1832"/>
      <c r="Y12" s="1832"/>
      <c r="Z12" s="1832"/>
      <c r="AA12" s="1832"/>
      <c r="AB12" s="1832"/>
      <c r="AC12" s="1832"/>
      <c r="AD12" s="1832"/>
      <c r="AE12" s="1832"/>
      <c r="AF12" s="1833"/>
    </row>
    <row r="13" spans="2:32" ht="18.75" customHeight="1" thickBot="1">
      <c r="B13" s="1834"/>
      <c r="C13" s="1835"/>
      <c r="D13" s="1835"/>
      <c r="E13" s="1835"/>
      <c r="F13" s="1835"/>
      <c r="G13" s="1835"/>
      <c r="H13" s="1835"/>
      <c r="I13" s="1835"/>
      <c r="J13" s="1835"/>
      <c r="K13" s="1835"/>
      <c r="L13" s="1835"/>
      <c r="M13" s="1835"/>
      <c r="N13" s="1835"/>
      <c r="O13" s="1835"/>
      <c r="P13" s="1835"/>
      <c r="Q13" s="1835"/>
      <c r="R13" s="1835"/>
      <c r="S13" s="1835"/>
      <c r="T13" s="1835"/>
      <c r="U13" s="1835"/>
      <c r="V13" s="1835"/>
      <c r="W13" s="1835"/>
      <c r="X13" s="1835"/>
      <c r="Y13" s="1835"/>
      <c r="Z13" s="1835"/>
      <c r="AA13" s="1835"/>
      <c r="AB13" s="1835"/>
      <c r="AC13" s="1835"/>
      <c r="AD13" s="1835"/>
      <c r="AE13" s="1835"/>
      <c r="AF13" s="1836"/>
    </row>
    <row r="14" spans="2:32" ht="18.75" customHeight="1">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row>
    <row r="15" spans="2:32" ht="37.5" customHeight="1">
      <c r="B15" s="1837" t="s">
        <v>34</v>
      </c>
      <c r="C15" s="1837"/>
      <c r="D15" s="1837"/>
      <c r="E15" s="1837"/>
      <c r="F15" s="1837"/>
      <c r="G15" s="1837"/>
      <c r="H15" s="1837"/>
      <c r="I15" s="1837"/>
      <c r="J15" s="1837"/>
      <c r="K15" s="1837"/>
      <c r="L15" s="1837"/>
      <c r="M15" s="1837"/>
      <c r="N15" s="1837"/>
      <c r="O15" s="1837"/>
      <c r="P15" s="1837"/>
      <c r="Q15" s="1837"/>
      <c r="R15" s="1837"/>
      <c r="S15" s="1837"/>
      <c r="T15" s="1837"/>
      <c r="U15" s="1837"/>
      <c r="V15" s="1837"/>
      <c r="W15" s="1837"/>
      <c r="X15" s="1837"/>
      <c r="Y15" s="1837"/>
      <c r="Z15" s="1837"/>
      <c r="AA15" s="1837"/>
      <c r="AB15" s="1837"/>
      <c r="AC15" s="1837"/>
      <c r="AD15" s="1837"/>
      <c r="AE15" s="1837"/>
      <c r="AF15" s="1837"/>
    </row>
    <row r="16" spans="2:32" s="1" customFormat="1" ht="17.25" customHeight="1">
      <c r="B16" s="1" t="s">
        <v>1</v>
      </c>
      <c r="C16" s="1" t="s">
        <v>35</v>
      </c>
    </row>
    <row r="17" spans="2:32" s="1" customFormat="1" ht="17.25" customHeight="1" thickBot="1">
      <c r="B17" s="1" t="s">
        <v>1</v>
      </c>
      <c r="C17" s="1" t="s">
        <v>36</v>
      </c>
    </row>
    <row r="18" spans="2:32" ht="24" customHeight="1" thickBot="1">
      <c r="B18" s="1838" t="s">
        <v>37</v>
      </c>
      <c r="C18" s="1839"/>
      <c r="D18" s="1839"/>
      <c r="E18" s="1845" t="s">
        <v>38</v>
      </c>
      <c r="F18" s="1839"/>
      <c r="G18" s="1839"/>
      <c r="H18" s="1839"/>
      <c r="I18" s="1839"/>
      <c r="J18" s="1853"/>
      <c r="K18" s="1852" t="s">
        <v>25</v>
      </c>
      <c r="L18" s="1853"/>
      <c r="M18" s="1854" t="s">
        <v>39</v>
      </c>
      <c r="N18" s="1854"/>
      <c r="O18" s="1854"/>
      <c r="P18" s="1854"/>
      <c r="Q18" s="1854"/>
      <c r="R18" s="1854"/>
      <c r="S18" s="1854"/>
      <c r="T18" s="1845" t="s">
        <v>40</v>
      </c>
      <c r="U18" s="1839"/>
      <c r="V18" s="1839"/>
      <c r="W18" s="1839"/>
      <c r="X18" s="1839"/>
      <c r="Y18" s="1839"/>
      <c r="Z18" s="1839"/>
      <c r="AA18" s="1839"/>
      <c r="AB18" s="1839"/>
      <c r="AC18" s="1839"/>
      <c r="AD18" s="1839"/>
      <c r="AE18" s="1839"/>
      <c r="AF18" s="1846"/>
    </row>
    <row r="19" spans="2:32" ht="26.25" customHeight="1" thickTop="1">
      <c r="B19" s="1840"/>
      <c r="C19" s="1841"/>
      <c r="D19" s="1841"/>
      <c r="E19" s="1857"/>
      <c r="F19" s="1857"/>
      <c r="G19" s="1857"/>
      <c r="H19" s="1857"/>
      <c r="I19" s="1857"/>
      <c r="J19" s="1857"/>
      <c r="K19" s="1843"/>
      <c r="L19" s="1844"/>
      <c r="M19" s="1842"/>
      <c r="N19" s="1843"/>
      <c r="O19" s="1843"/>
      <c r="P19" s="1843"/>
      <c r="Q19" s="1843"/>
      <c r="R19" s="1843"/>
      <c r="S19" s="1844"/>
      <c r="T19" s="1847"/>
      <c r="U19" s="1848"/>
      <c r="V19" s="1848"/>
      <c r="W19" s="1848"/>
      <c r="X19" s="1848"/>
      <c r="Y19" s="1848"/>
      <c r="Z19" s="1848"/>
      <c r="AA19" s="1848"/>
      <c r="AB19" s="1848"/>
      <c r="AC19" s="1848"/>
      <c r="AD19" s="1848"/>
      <c r="AE19" s="1848"/>
      <c r="AF19" s="1849"/>
    </row>
    <row r="20" spans="2:32" ht="26.25" customHeight="1">
      <c r="B20" s="1850"/>
      <c r="C20" s="1851"/>
      <c r="D20" s="1851"/>
      <c r="E20" s="1816"/>
      <c r="F20" s="1816"/>
      <c r="G20" s="1816"/>
      <c r="H20" s="1816"/>
      <c r="I20" s="1816"/>
      <c r="J20" s="1816"/>
      <c r="K20" s="1818"/>
      <c r="L20" s="1820"/>
      <c r="M20" s="1818"/>
      <c r="N20" s="1819"/>
      <c r="O20" s="1819"/>
      <c r="P20" s="1819"/>
      <c r="Q20" s="1819"/>
      <c r="R20" s="1819"/>
      <c r="S20" s="1820"/>
      <c r="T20" s="1824"/>
      <c r="U20" s="1825"/>
      <c r="V20" s="1825"/>
      <c r="W20" s="1825"/>
      <c r="X20" s="1825"/>
      <c r="Y20" s="1825"/>
      <c r="Z20" s="1825"/>
      <c r="AA20" s="1825"/>
      <c r="AB20" s="1825"/>
      <c r="AC20" s="1825"/>
      <c r="AD20" s="1825"/>
      <c r="AE20" s="1825"/>
      <c r="AF20" s="1826"/>
    </row>
    <row r="21" spans="2:32" ht="26.25" customHeight="1">
      <c r="B21" s="1850"/>
      <c r="C21" s="1851"/>
      <c r="D21" s="1851"/>
      <c r="E21" s="1816"/>
      <c r="F21" s="1816"/>
      <c r="G21" s="1816"/>
      <c r="H21" s="1816"/>
      <c r="I21" s="1816"/>
      <c r="J21" s="1816"/>
      <c r="K21" s="1818"/>
      <c r="L21" s="1820"/>
      <c r="M21" s="1818"/>
      <c r="N21" s="1819"/>
      <c r="O21" s="1819"/>
      <c r="P21" s="1819"/>
      <c r="Q21" s="1819"/>
      <c r="R21" s="1819"/>
      <c r="S21" s="1820"/>
      <c r="T21" s="1824"/>
      <c r="U21" s="1825"/>
      <c r="V21" s="1825"/>
      <c r="W21" s="1825"/>
      <c r="X21" s="1825"/>
      <c r="Y21" s="1825"/>
      <c r="Z21" s="1825"/>
      <c r="AA21" s="1825"/>
      <c r="AB21" s="1825"/>
      <c r="AC21" s="1825"/>
      <c r="AD21" s="1825"/>
      <c r="AE21" s="1825"/>
      <c r="AF21" s="1826"/>
    </row>
    <row r="22" spans="2:32" ht="26.25" customHeight="1">
      <c r="B22" s="1850"/>
      <c r="C22" s="1851"/>
      <c r="D22" s="1851"/>
      <c r="E22" s="1816"/>
      <c r="F22" s="1816"/>
      <c r="G22" s="1816"/>
      <c r="H22" s="1816"/>
      <c r="I22" s="1816"/>
      <c r="J22" s="1816"/>
      <c r="K22" s="1818"/>
      <c r="L22" s="1820"/>
      <c r="M22" s="1818"/>
      <c r="N22" s="1819"/>
      <c r="O22" s="1819"/>
      <c r="P22" s="1819"/>
      <c r="Q22" s="1819"/>
      <c r="R22" s="1819"/>
      <c r="S22" s="1820"/>
      <c r="T22" s="1824"/>
      <c r="U22" s="1825"/>
      <c r="V22" s="1825"/>
      <c r="W22" s="1825"/>
      <c r="X22" s="1825"/>
      <c r="Y22" s="1825"/>
      <c r="Z22" s="1825"/>
      <c r="AA22" s="1825"/>
      <c r="AB22" s="1825"/>
      <c r="AC22" s="1825"/>
      <c r="AD22" s="1825"/>
      <c r="AE22" s="1825"/>
      <c r="AF22" s="1826"/>
    </row>
    <row r="23" spans="2:32" ht="26.25" customHeight="1">
      <c r="B23" s="1850"/>
      <c r="C23" s="1851"/>
      <c r="D23" s="1851"/>
      <c r="E23" s="1816"/>
      <c r="F23" s="1816"/>
      <c r="G23" s="1816"/>
      <c r="H23" s="1816"/>
      <c r="I23" s="1816"/>
      <c r="J23" s="1816"/>
      <c r="K23" s="1818"/>
      <c r="L23" s="1820"/>
      <c r="M23" s="1818"/>
      <c r="N23" s="1819"/>
      <c r="O23" s="1819"/>
      <c r="P23" s="1819"/>
      <c r="Q23" s="1819"/>
      <c r="R23" s="1819"/>
      <c r="S23" s="1820"/>
      <c r="T23" s="1824"/>
      <c r="U23" s="1825"/>
      <c r="V23" s="1825"/>
      <c r="W23" s="1825"/>
      <c r="X23" s="1825"/>
      <c r="Y23" s="1825"/>
      <c r="Z23" s="1825"/>
      <c r="AA23" s="1825"/>
      <c r="AB23" s="1825"/>
      <c r="AC23" s="1825"/>
      <c r="AD23" s="1825"/>
      <c r="AE23" s="1825"/>
      <c r="AF23" s="1826"/>
    </row>
    <row r="24" spans="2:32" ht="26.25" customHeight="1">
      <c r="B24" s="1850"/>
      <c r="C24" s="1851"/>
      <c r="D24" s="1851"/>
      <c r="E24" s="1816"/>
      <c r="F24" s="1816"/>
      <c r="G24" s="1816"/>
      <c r="H24" s="1816"/>
      <c r="I24" s="1816"/>
      <c r="J24" s="1816"/>
      <c r="K24" s="1818"/>
      <c r="L24" s="1820"/>
      <c r="M24" s="1818"/>
      <c r="N24" s="1819"/>
      <c r="O24" s="1819"/>
      <c r="P24" s="1819"/>
      <c r="Q24" s="1819"/>
      <c r="R24" s="1819"/>
      <c r="S24" s="1820"/>
      <c r="T24" s="1824"/>
      <c r="U24" s="1825"/>
      <c r="V24" s="1825"/>
      <c r="W24" s="1825"/>
      <c r="X24" s="1825"/>
      <c r="Y24" s="1825"/>
      <c r="Z24" s="1825"/>
      <c r="AA24" s="1825"/>
      <c r="AB24" s="1825"/>
      <c r="AC24" s="1825"/>
      <c r="AD24" s="1825"/>
      <c r="AE24" s="1825"/>
      <c r="AF24" s="1826"/>
    </row>
    <row r="25" spans="2:32" ht="26.25" customHeight="1">
      <c r="B25" s="1850"/>
      <c r="C25" s="1851"/>
      <c r="D25" s="1851"/>
      <c r="E25" s="1816"/>
      <c r="F25" s="1816"/>
      <c r="G25" s="1816"/>
      <c r="H25" s="1816"/>
      <c r="I25" s="1816"/>
      <c r="J25" s="1816"/>
      <c r="K25" s="1818"/>
      <c r="L25" s="1820"/>
      <c r="M25" s="1818"/>
      <c r="N25" s="1819"/>
      <c r="O25" s="1819"/>
      <c r="P25" s="1819"/>
      <c r="Q25" s="1819"/>
      <c r="R25" s="1819"/>
      <c r="S25" s="1820"/>
      <c r="T25" s="1824"/>
      <c r="U25" s="1825"/>
      <c r="V25" s="1825"/>
      <c r="W25" s="1825"/>
      <c r="X25" s="1825"/>
      <c r="Y25" s="1825"/>
      <c r="Z25" s="1825"/>
      <c r="AA25" s="1825"/>
      <c r="AB25" s="1825"/>
      <c r="AC25" s="1825"/>
      <c r="AD25" s="1825"/>
      <c r="AE25" s="1825"/>
      <c r="AF25" s="1826"/>
    </row>
    <row r="26" spans="2:32" ht="26.25" customHeight="1">
      <c r="B26" s="1850"/>
      <c r="C26" s="1851"/>
      <c r="D26" s="1851"/>
      <c r="E26" s="1816"/>
      <c r="F26" s="1816"/>
      <c r="G26" s="1816"/>
      <c r="H26" s="1816"/>
      <c r="I26" s="1816"/>
      <c r="J26" s="1816"/>
      <c r="K26" s="1818"/>
      <c r="L26" s="1820"/>
      <c r="M26" s="1818"/>
      <c r="N26" s="1819"/>
      <c r="O26" s="1819"/>
      <c r="P26" s="1819"/>
      <c r="Q26" s="1819"/>
      <c r="R26" s="1819"/>
      <c r="S26" s="1820"/>
      <c r="T26" s="1824"/>
      <c r="U26" s="1825"/>
      <c r="V26" s="1825"/>
      <c r="W26" s="1825"/>
      <c r="X26" s="1825"/>
      <c r="Y26" s="1825"/>
      <c r="Z26" s="1825"/>
      <c r="AA26" s="1825"/>
      <c r="AB26" s="1825"/>
      <c r="AC26" s="1825"/>
      <c r="AD26" s="1825"/>
      <c r="AE26" s="1825"/>
      <c r="AF26" s="1826"/>
    </row>
    <row r="27" spans="2:32" ht="26.25" customHeight="1">
      <c r="B27" s="1850"/>
      <c r="C27" s="1851"/>
      <c r="D27" s="1851"/>
      <c r="E27" s="1816"/>
      <c r="F27" s="1816"/>
      <c r="G27" s="1816"/>
      <c r="H27" s="1816"/>
      <c r="I27" s="1816"/>
      <c r="J27" s="1816"/>
      <c r="K27" s="1818"/>
      <c r="L27" s="1820"/>
      <c r="M27" s="1818"/>
      <c r="N27" s="1819"/>
      <c r="O27" s="1819"/>
      <c r="P27" s="1819"/>
      <c r="Q27" s="1819"/>
      <c r="R27" s="1819"/>
      <c r="S27" s="1820"/>
      <c r="T27" s="1824"/>
      <c r="U27" s="1825"/>
      <c r="V27" s="1825"/>
      <c r="W27" s="1825"/>
      <c r="X27" s="1825"/>
      <c r="Y27" s="1825"/>
      <c r="Z27" s="1825"/>
      <c r="AA27" s="1825"/>
      <c r="AB27" s="1825"/>
      <c r="AC27" s="1825"/>
      <c r="AD27" s="1825"/>
      <c r="AE27" s="1825"/>
      <c r="AF27" s="1826"/>
    </row>
    <row r="28" spans="2:32" ht="26.25" customHeight="1" thickBot="1">
      <c r="B28" s="1855"/>
      <c r="C28" s="1856"/>
      <c r="D28" s="1856"/>
      <c r="E28" s="1817"/>
      <c r="F28" s="1817"/>
      <c r="G28" s="1817"/>
      <c r="H28" s="1817"/>
      <c r="I28" s="1817"/>
      <c r="J28" s="1817"/>
      <c r="K28" s="1821"/>
      <c r="L28" s="1822"/>
      <c r="M28" s="1821"/>
      <c r="N28" s="1823"/>
      <c r="O28" s="1823"/>
      <c r="P28" s="1823"/>
      <c r="Q28" s="1823"/>
      <c r="R28" s="1823"/>
      <c r="S28" s="1822"/>
      <c r="T28" s="1813"/>
      <c r="U28" s="1814"/>
      <c r="V28" s="1814"/>
      <c r="W28" s="1814"/>
      <c r="X28" s="1814"/>
      <c r="Y28" s="1814"/>
      <c r="Z28" s="1814"/>
      <c r="AA28" s="1814"/>
      <c r="AB28" s="1814"/>
      <c r="AC28" s="1814"/>
      <c r="AD28" s="1814"/>
      <c r="AE28" s="1814"/>
      <c r="AF28" s="1815"/>
    </row>
    <row r="30" spans="2:32">
      <c r="B30" s="3" t="s">
        <v>41</v>
      </c>
    </row>
  </sheetData>
  <mergeCells count="59">
    <mergeCell ref="M20:S20"/>
    <mergeCell ref="B1:AF1"/>
    <mergeCell ref="K18:L18"/>
    <mergeCell ref="M18:S18"/>
    <mergeCell ref="B28:D28"/>
    <mergeCell ref="K25:L25"/>
    <mergeCell ref="M25:S25"/>
    <mergeCell ref="K26:L26"/>
    <mergeCell ref="M26:S26"/>
    <mergeCell ref="B25:D25"/>
    <mergeCell ref="B26:D26"/>
    <mergeCell ref="B20:D20"/>
    <mergeCell ref="E18:J18"/>
    <mergeCell ref="E19:J19"/>
    <mergeCell ref="E20:J20"/>
    <mergeCell ref="K27:L27"/>
    <mergeCell ref="K19:L19"/>
    <mergeCell ref="K20:L20"/>
    <mergeCell ref="B27:D27"/>
    <mergeCell ref="K23:L23"/>
    <mergeCell ref="K24:L24"/>
    <mergeCell ref="B23:D23"/>
    <mergeCell ref="B24:D24"/>
    <mergeCell ref="E21:J21"/>
    <mergeCell ref="E22:J22"/>
    <mergeCell ref="E23:J23"/>
    <mergeCell ref="E24:J24"/>
    <mergeCell ref="E25:J25"/>
    <mergeCell ref="M23:S23"/>
    <mergeCell ref="M24:S24"/>
    <mergeCell ref="M21:S21"/>
    <mergeCell ref="M22:S22"/>
    <mergeCell ref="B3:AF3"/>
    <mergeCell ref="B7:AF13"/>
    <mergeCell ref="B15:AF15"/>
    <mergeCell ref="B18:D18"/>
    <mergeCell ref="B19:D19"/>
    <mergeCell ref="M19:S19"/>
    <mergeCell ref="T18:AF18"/>
    <mergeCell ref="T19:AF19"/>
    <mergeCell ref="K21:L21"/>
    <mergeCell ref="K22:L22"/>
    <mergeCell ref="B21:D21"/>
    <mergeCell ref="B22:D22"/>
    <mergeCell ref="T20:AF20"/>
    <mergeCell ref="T21:AF21"/>
    <mergeCell ref="T22:AF22"/>
    <mergeCell ref="T26:AF26"/>
    <mergeCell ref="T27:AF27"/>
    <mergeCell ref="T23:AF23"/>
    <mergeCell ref="T24:AF24"/>
    <mergeCell ref="T25:AF25"/>
    <mergeCell ref="T28:AF28"/>
    <mergeCell ref="E27:J27"/>
    <mergeCell ref="E28:J28"/>
    <mergeCell ref="E26:J26"/>
    <mergeCell ref="M27:S27"/>
    <mergeCell ref="K28:L28"/>
    <mergeCell ref="M28:S28"/>
  </mergeCells>
  <phoneticPr fontId="3"/>
  <pageMargins left="0.59055118110236215" right="0.39370078740157483" top="0.39370078740157483" bottom="0.39370078740157483" header="0.31496062992125984" footer="0.31496062992125984"/>
  <pageSetup paperSize="9" fitToHeight="0" orientation="portrait" r:id="rId1"/>
  <headerFooter>
    <oddHeader>&amp;R様式16</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K30"/>
  <sheetViews>
    <sheetView view="pageLayout" zoomScaleNormal="100" workbookViewId="0">
      <selection sqref="A1:K1"/>
    </sheetView>
  </sheetViews>
  <sheetFormatPr defaultRowHeight="13.5"/>
  <cols>
    <col min="1" max="1" width="12.5" style="3" customWidth="1"/>
    <col min="2" max="3" width="6.375" style="3" customWidth="1"/>
    <col min="4" max="4" width="12.5" style="3" customWidth="1"/>
    <col min="5" max="5" width="15.875" style="3" customWidth="1"/>
    <col min="6" max="6" width="6.375" style="3" customWidth="1"/>
    <col min="7" max="7" width="12.5" style="3" customWidth="1"/>
    <col min="8" max="8" width="15.875" style="3" customWidth="1"/>
    <col min="9" max="9" width="6.375" style="3" customWidth="1"/>
    <col min="10" max="10" width="12.5" style="3" customWidth="1"/>
    <col min="11" max="11" width="15.875" style="3" customWidth="1"/>
    <col min="12" max="16384" width="9" style="3"/>
  </cols>
  <sheetData>
    <row r="1" spans="1:11" ht="17.25">
      <c r="A1" s="1869" t="s">
        <v>42</v>
      </c>
      <c r="B1" s="1869"/>
      <c r="C1" s="1869"/>
      <c r="D1" s="1869"/>
      <c r="E1" s="1869"/>
      <c r="F1" s="1869"/>
      <c r="G1" s="1869"/>
      <c r="H1" s="1869"/>
      <c r="I1" s="1869"/>
      <c r="J1" s="1869"/>
      <c r="K1" s="1869"/>
    </row>
    <row r="2" spans="1:11" ht="18" thickBot="1">
      <c r="A2" s="43"/>
      <c r="B2" s="43"/>
      <c r="C2" s="43"/>
      <c r="D2" s="43"/>
      <c r="E2" s="43"/>
      <c r="F2" s="43"/>
      <c r="G2" s="43"/>
      <c r="H2" s="43"/>
      <c r="I2" s="43"/>
      <c r="J2" s="43"/>
      <c r="K2" s="43"/>
    </row>
    <row r="3" spans="1:11" ht="18.75" customHeight="1">
      <c r="A3" s="1870"/>
      <c r="B3" s="1871"/>
      <c r="C3" s="1874" t="s">
        <v>43</v>
      </c>
      <c r="D3" s="1875"/>
      <c r="E3" s="1876"/>
      <c r="F3" s="1874" t="s">
        <v>43</v>
      </c>
      <c r="G3" s="1875"/>
      <c r="H3" s="1876"/>
      <c r="I3" s="1877" t="s">
        <v>43</v>
      </c>
      <c r="J3" s="1875"/>
      <c r="K3" s="1876"/>
    </row>
    <row r="4" spans="1:11" ht="18.75" customHeight="1">
      <c r="A4" s="1872"/>
      <c r="B4" s="1873"/>
      <c r="C4" s="1865"/>
      <c r="D4" s="1866"/>
      <c r="E4" s="1867"/>
      <c r="F4" s="1865"/>
      <c r="G4" s="1866"/>
      <c r="H4" s="1867"/>
      <c r="I4" s="1868"/>
      <c r="J4" s="1866"/>
      <c r="K4" s="1867"/>
    </row>
    <row r="5" spans="1:11" ht="18.75" customHeight="1">
      <c r="A5" s="1863" t="s">
        <v>44</v>
      </c>
      <c r="B5" s="1864"/>
      <c r="C5" s="1865" t="s">
        <v>45</v>
      </c>
      <c r="D5" s="1866"/>
      <c r="E5" s="1867"/>
      <c r="F5" s="1865" t="s">
        <v>45</v>
      </c>
      <c r="G5" s="1866"/>
      <c r="H5" s="1867"/>
      <c r="I5" s="1868" t="s">
        <v>45</v>
      </c>
      <c r="J5" s="1866"/>
      <c r="K5" s="1867"/>
    </row>
    <row r="6" spans="1:11" ht="18.75" customHeight="1">
      <c r="A6" s="1863"/>
      <c r="B6" s="1864"/>
      <c r="C6" s="47" t="s">
        <v>46</v>
      </c>
      <c r="D6" s="48" t="s">
        <v>47</v>
      </c>
      <c r="E6" s="49" t="s">
        <v>48</v>
      </c>
      <c r="F6" s="47" t="s">
        <v>46</v>
      </c>
      <c r="G6" s="48" t="s">
        <v>47</v>
      </c>
      <c r="H6" s="49" t="s">
        <v>48</v>
      </c>
      <c r="I6" s="50" t="s">
        <v>46</v>
      </c>
      <c r="J6" s="48" t="s">
        <v>47</v>
      </c>
      <c r="K6" s="49" t="s">
        <v>48</v>
      </c>
    </row>
    <row r="7" spans="1:11" ht="18.75" customHeight="1">
      <c r="A7" s="63"/>
      <c r="B7" s="64"/>
      <c r="C7" s="51"/>
      <c r="D7" s="52"/>
      <c r="E7" s="53"/>
      <c r="F7" s="51"/>
      <c r="G7" s="52"/>
      <c r="H7" s="53"/>
      <c r="I7" s="54"/>
      <c r="J7" s="52"/>
      <c r="K7" s="53"/>
    </row>
    <row r="8" spans="1:11" ht="18.75" customHeight="1">
      <c r="A8" s="65"/>
      <c r="B8" s="66"/>
      <c r="C8" s="51"/>
      <c r="D8" s="52"/>
      <c r="E8" s="53"/>
      <c r="F8" s="51"/>
      <c r="G8" s="52"/>
      <c r="H8" s="53"/>
      <c r="I8" s="54"/>
      <c r="J8" s="52"/>
      <c r="K8" s="53"/>
    </row>
    <row r="9" spans="1:11" ht="18.75" customHeight="1">
      <c r="A9" s="65"/>
      <c r="B9" s="66"/>
      <c r="C9" s="51"/>
      <c r="D9" s="52"/>
      <c r="E9" s="53"/>
      <c r="F9" s="51"/>
      <c r="G9" s="52"/>
      <c r="H9" s="53"/>
      <c r="I9" s="54"/>
      <c r="J9" s="52"/>
      <c r="K9" s="53"/>
    </row>
    <row r="10" spans="1:11" ht="18.75" customHeight="1">
      <c r="A10" s="65"/>
      <c r="B10" s="66"/>
      <c r="C10" s="51"/>
      <c r="D10" s="52"/>
      <c r="E10" s="53"/>
      <c r="F10" s="51"/>
      <c r="G10" s="52"/>
      <c r="H10" s="53"/>
      <c r="I10" s="54"/>
      <c r="J10" s="52"/>
      <c r="K10" s="53"/>
    </row>
    <row r="11" spans="1:11" ht="18.75" customHeight="1">
      <c r="A11" s="65"/>
      <c r="B11" s="66"/>
      <c r="C11" s="51"/>
      <c r="D11" s="52"/>
      <c r="E11" s="53"/>
      <c r="F11" s="51"/>
      <c r="G11" s="52"/>
      <c r="H11" s="53"/>
      <c r="I11" s="54"/>
      <c r="J11" s="52"/>
      <c r="K11" s="53"/>
    </row>
    <row r="12" spans="1:11" ht="18.75" customHeight="1">
      <c r="A12" s="65"/>
      <c r="B12" s="66"/>
      <c r="C12" s="51"/>
      <c r="D12" s="52"/>
      <c r="E12" s="53"/>
      <c r="F12" s="51"/>
      <c r="G12" s="52"/>
      <c r="H12" s="53"/>
      <c r="I12" s="54"/>
      <c r="J12" s="52"/>
      <c r="K12" s="53"/>
    </row>
    <row r="13" spans="1:11" ht="18.75" customHeight="1">
      <c r="A13" s="65"/>
      <c r="B13" s="66"/>
      <c r="C13" s="51"/>
      <c r="D13" s="52"/>
      <c r="E13" s="53"/>
      <c r="F13" s="55"/>
      <c r="G13" s="52"/>
      <c r="H13" s="53"/>
      <c r="I13" s="56"/>
      <c r="J13" s="52"/>
      <c r="K13" s="57"/>
    </row>
    <row r="14" spans="1:11" ht="18.75" customHeight="1">
      <c r="A14" s="65"/>
      <c r="B14" s="66"/>
      <c r="C14" s="51"/>
      <c r="D14" s="52"/>
      <c r="E14" s="53"/>
      <c r="F14" s="55"/>
      <c r="G14" s="52"/>
      <c r="H14" s="53"/>
      <c r="I14" s="56"/>
      <c r="J14" s="52"/>
      <c r="K14" s="57"/>
    </row>
    <row r="15" spans="1:11" ht="18.75" customHeight="1">
      <c r="A15" s="65"/>
      <c r="B15" s="66"/>
      <c r="C15" s="51"/>
      <c r="D15" s="52"/>
      <c r="E15" s="53"/>
      <c r="F15" s="55"/>
      <c r="G15" s="52"/>
      <c r="H15" s="53"/>
      <c r="I15" s="56"/>
      <c r="J15" s="52"/>
      <c r="K15" s="57"/>
    </row>
    <row r="16" spans="1:11" ht="18.75" customHeight="1">
      <c r="A16" s="65"/>
      <c r="B16" s="66"/>
      <c r="C16" s="51"/>
      <c r="D16" s="52"/>
      <c r="E16" s="53"/>
      <c r="F16" s="55"/>
      <c r="G16" s="52"/>
      <c r="H16" s="53"/>
      <c r="I16" s="56"/>
      <c r="J16" s="52"/>
      <c r="K16" s="57"/>
    </row>
    <row r="17" spans="1:11" ht="18.75" customHeight="1">
      <c r="A17" s="65"/>
      <c r="B17" s="66"/>
      <c r="C17" s="51"/>
      <c r="D17" s="52"/>
      <c r="E17" s="53"/>
      <c r="F17" s="55"/>
      <c r="G17" s="52"/>
      <c r="H17" s="53"/>
      <c r="I17" s="56"/>
      <c r="J17" s="52"/>
      <c r="K17" s="57"/>
    </row>
    <row r="18" spans="1:11" ht="18.75" customHeight="1">
      <c r="A18" s="65"/>
      <c r="B18" s="66"/>
      <c r="C18" s="51"/>
      <c r="D18" s="52"/>
      <c r="E18" s="53"/>
      <c r="F18" s="55"/>
      <c r="G18" s="52"/>
      <c r="H18" s="53"/>
      <c r="I18" s="56"/>
      <c r="J18" s="52"/>
      <c r="K18" s="57"/>
    </row>
    <row r="19" spans="1:11" ht="18.75" customHeight="1">
      <c r="A19" s="65"/>
      <c r="B19" s="66"/>
      <c r="C19" s="51"/>
      <c r="D19" s="52"/>
      <c r="E19" s="53"/>
      <c r="F19" s="55"/>
      <c r="G19" s="52"/>
      <c r="H19" s="53"/>
      <c r="I19" s="56"/>
      <c r="J19" s="52"/>
      <c r="K19" s="57"/>
    </row>
    <row r="20" spans="1:11" ht="18.75" customHeight="1" thickBot="1">
      <c r="A20" s="65"/>
      <c r="B20" s="66"/>
      <c r="C20" s="58"/>
      <c r="D20" s="59"/>
      <c r="E20" s="60"/>
      <c r="F20" s="61"/>
      <c r="G20" s="59"/>
      <c r="H20" s="60"/>
      <c r="I20" s="61"/>
      <c r="J20" s="59"/>
      <c r="K20" s="62"/>
    </row>
    <row r="21" spans="1:11" ht="18.75" customHeight="1" thickBot="1">
      <c r="A21" s="1859" t="s">
        <v>49</v>
      </c>
      <c r="B21" s="1860"/>
      <c r="C21" s="1861" t="s">
        <v>50</v>
      </c>
      <c r="D21" s="1861"/>
      <c r="E21" s="1861"/>
      <c r="F21" s="1861"/>
      <c r="G21" s="1861"/>
      <c r="H21" s="1861"/>
      <c r="I21" s="1861"/>
      <c r="J21" s="1861"/>
      <c r="K21" s="1862"/>
    </row>
    <row r="23" spans="1:11" s="76" customFormat="1" ht="14.25" customHeight="1">
      <c r="A23" s="31" t="s">
        <v>51</v>
      </c>
      <c r="B23" s="45" t="s">
        <v>52</v>
      </c>
      <c r="C23" s="75"/>
      <c r="D23" s="75"/>
      <c r="E23" s="75"/>
      <c r="F23" s="75"/>
      <c r="G23" s="75"/>
      <c r="H23" s="75"/>
      <c r="I23" s="75"/>
      <c r="J23" s="75"/>
      <c r="K23" s="75"/>
    </row>
    <row r="24" spans="1:11" ht="14.25" customHeight="1">
      <c r="A24" s="69"/>
      <c r="B24" s="1858" t="s">
        <v>53</v>
      </c>
      <c r="C24" s="1858"/>
      <c r="D24" s="1858"/>
      <c r="E24" s="1858"/>
      <c r="F24" s="1858"/>
      <c r="G24" s="1858"/>
      <c r="H24" s="1858"/>
      <c r="I24" s="1858"/>
      <c r="J24" s="1858"/>
      <c r="K24" s="1858"/>
    </row>
    <row r="25" spans="1:11" ht="14.25" customHeight="1">
      <c r="A25" s="69"/>
      <c r="B25" s="1858"/>
      <c r="C25" s="1858"/>
      <c r="D25" s="1858"/>
      <c r="E25" s="1858"/>
      <c r="F25" s="1858"/>
      <c r="G25" s="1858"/>
      <c r="H25" s="1858"/>
      <c r="I25" s="1858"/>
      <c r="J25" s="1858"/>
      <c r="K25" s="1858"/>
    </row>
    <row r="26" spans="1:11" ht="14.25" customHeight="1">
      <c r="A26" s="69"/>
      <c r="B26" s="68" t="s">
        <v>54</v>
      </c>
      <c r="C26" s="69"/>
      <c r="D26" s="69"/>
      <c r="E26" s="69"/>
      <c r="F26" s="69"/>
      <c r="G26" s="69"/>
      <c r="H26" s="69"/>
      <c r="I26" s="69"/>
      <c r="J26" s="69"/>
      <c r="K26" s="69"/>
    </row>
    <row r="27" spans="1:11" ht="14.25" customHeight="1">
      <c r="A27" s="69"/>
      <c r="B27" s="1858" t="s">
        <v>55</v>
      </c>
      <c r="C27" s="1858"/>
      <c r="D27" s="1858"/>
      <c r="E27" s="1858"/>
      <c r="F27" s="1858"/>
      <c r="G27" s="1858"/>
      <c r="H27" s="1858"/>
      <c r="I27" s="1858"/>
      <c r="J27" s="1858"/>
      <c r="K27" s="1858"/>
    </row>
    <row r="28" spans="1:11" ht="14.25" customHeight="1">
      <c r="A28" s="69"/>
      <c r="B28" s="1858"/>
      <c r="C28" s="1858"/>
      <c r="D28" s="1858"/>
      <c r="E28" s="1858"/>
      <c r="F28" s="1858"/>
      <c r="G28" s="1858"/>
      <c r="H28" s="1858"/>
      <c r="I28" s="1858"/>
      <c r="J28" s="1858"/>
      <c r="K28" s="1858"/>
    </row>
    <row r="29" spans="1:11" ht="14.25" customHeight="1">
      <c r="A29" s="69"/>
      <c r="B29" s="44" t="s">
        <v>56</v>
      </c>
      <c r="C29" s="69"/>
      <c r="D29" s="69"/>
      <c r="E29" s="69"/>
      <c r="F29" s="69"/>
      <c r="G29" s="69"/>
      <c r="H29" s="69"/>
      <c r="I29" s="69"/>
      <c r="J29" s="69"/>
      <c r="K29" s="69"/>
    </row>
    <row r="30" spans="1:11" ht="14.25" customHeight="1">
      <c r="A30" s="69"/>
      <c r="B30" s="44" t="s">
        <v>57</v>
      </c>
      <c r="C30" s="69"/>
      <c r="D30" s="69"/>
      <c r="E30" s="69"/>
      <c r="F30" s="69"/>
      <c r="G30" s="69"/>
      <c r="H30" s="69"/>
      <c r="I30" s="69"/>
      <c r="J30" s="69"/>
      <c r="K30" s="69"/>
    </row>
  </sheetData>
  <mergeCells count="16">
    <mergeCell ref="A1:K1"/>
    <mergeCell ref="A3:B4"/>
    <mergeCell ref="C3:E3"/>
    <mergeCell ref="F3:H3"/>
    <mergeCell ref="I3:K3"/>
    <mergeCell ref="C4:E4"/>
    <mergeCell ref="F4:H4"/>
    <mergeCell ref="I4:K4"/>
    <mergeCell ref="B27:K28"/>
    <mergeCell ref="A21:B21"/>
    <mergeCell ref="C21:K21"/>
    <mergeCell ref="A5:B6"/>
    <mergeCell ref="C5:E5"/>
    <mergeCell ref="F5:H5"/>
    <mergeCell ref="I5:K5"/>
    <mergeCell ref="B24:K25"/>
  </mergeCells>
  <phoneticPr fontId="3"/>
  <printOptions horizontalCentered="1"/>
  <pageMargins left="0.39370078740157483" right="0.39370078740157483" top="0.59055118110236227" bottom="0.39370078740157483" header="0.31496062992125984" footer="0.31496062992125984"/>
  <pageSetup paperSize="9" orientation="landscape" r:id="rId1"/>
  <headerFooter>
    <oddHeader>&amp;R様式19</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B48"/>
  <sheetViews>
    <sheetView view="pageLayout" zoomScaleNormal="100" workbookViewId="0">
      <selection activeCell="A4" sqref="A4:A18"/>
    </sheetView>
  </sheetViews>
  <sheetFormatPr defaultRowHeight="13.5"/>
  <cols>
    <col min="1" max="1" width="62.75" style="3" customWidth="1"/>
    <col min="2" max="2" width="22.5" style="3" customWidth="1"/>
    <col min="3" max="16384" width="9" style="3"/>
  </cols>
  <sheetData>
    <row r="1" spans="1:2" ht="14.25">
      <c r="A1" s="1881" t="s">
        <v>58</v>
      </c>
      <c r="B1" s="1881"/>
    </row>
    <row r="3" spans="1:2" ht="67.5">
      <c r="A3" s="46" t="s">
        <v>59</v>
      </c>
      <c r="B3" s="80" t="s">
        <v>61</v>
      </c>
    </row>
    <row r="4" spans="1:2" ht="15" customHeight="1">
      <c r="A4" s="1878" t="s">
        <v>60</v>
      </c>
      <c r="B4" s="81" t="s">
        <v>62</v>
      </c>
    </row>
    <row r="5" spans="1:2" ht="15" customHeight="1">
      <c r="A5" s="1879"/>
      <c r="B5" s="70" t="s">
        <v>63</v>
      </c>
    </row>
    <row r="6" spans="1:2" ht="15" customHeight="1">
      <c r="A6" s="1879"/>
      <c r="B6" s="71" t="s">
        <v>64</v>
      </c>
    </row>
    <row r="7" spans="1:2" ht="15" customHeight="1">
      <c r="A7" s="1879"/>
      <c r="B7" s="72"/>
    </row>
    <row r="8" spans="1:2" ht="15" customHeight="1">
      <c r="A8" s="1879"/>
      <c r="B8" s="73"/>
    </row>
    <row r="9" spans="1:2" ht="15" customHeight="1">
      <c r="A9" s="1879"/>
      <c r="B9" s="73"/>
    </row>
    <row r="10" spans="1:2" ht="15" customHeight="1">
      <c r="A10" s="1879"/>
      <c r="B10" s="73"/>
    </row>
    <row r="11" spans="1:2" ht="15" customHeight="1">
      <c r="A11" s="1879"/>
      <c r="B11" s="73"/>
    </row>
    <row r="12" spans="1:2" ht="15" customHeight="1">
      <c r="A12" s="1879"/>
      <c r="B12" s="73"/>
    </row>
    <row r="13" spans="1:2" ht="15" customHeight="1">
      <c r="A13" s="1879"/>
      <c r="B13" s="73"/>
    </row>
    <row r="14" spans="1:2" ht="15" customHeight="1">
      <c r="A14" s="1879"/>
      <c r="B14" s="73"/>
    </row>
    <row r="15" spans="1:2" ht="15" customHeight="1">
      <c r="A15" s="1879"/>
      <c r="B15" s="73"/>
    </row>
    <row r="16" spans="1:2" ht="15" customHeight="1">
      <c r="A16" s="1879"/>
      <c r="B16" s="73"/>
    </row>
    <row r="17" spans="1:2" ht="15" customHeight="1">
      <c r="A17" s="1879"/>
      <c r="B17" s="73"/>
    </row>
    <row r="18" spans="1:2" ht="15" customHeight="1">
      <c r="A18" s="1880"/>
      <c r="B18" s="73"/>
    </row>
    <row r="19" spans="1:2" ht="15" customHeight="1">
      <c r="A19" s="1878" t="s">
        <v>60</v>
      </c>
      <c r="B19" s="81" t="s">
        <v>62</v>
      </c>
    </row>
    <row r="20" spans="1:2" ht="15" customHeight="1">
      <c r="A20" s="1879"/>
      <c r="B20" s="70" t="s">
        <v>584</v>
      </c>
    </row>
    <row r="21" spans="1:2" ht="15" customHeight="1">
      <c r="A21" s="1879"/>
      <c r="B21" s="71" t="s">
        <v>64</v>
      </c>
    </row>
    <row r="22" spans="1:2" ht="15" customHeight="1">
      <c r="A22" s="1879"/>
      <c r="B22" s="72"/>
    </row>
    <row r="23" spans="1:2" ht="15" customHeight="1">
      <c r="A23" s="1879"/>
      <c r="B23" s="73"/>
    </row>
    <row r="24" spans="1:2" ht="15" customHeight="1">
      <c r="A24" s="1879"/>
      <c r="B24" s="73"/>
    </row>
    <row r="25" spans="1:2" ht="15" customHeight="1">
      <c r="A25" s="1879"/>
      <c r="B25" s="73"/>
    </row>
    <row r="26" spans="1:2" ht="15" customHeight="1">
      <c r="A26" s="1879"/>
      <c r="B26" s="73"/>
    </row>
    <row r="27" spans="1:2" ht="15" customHeight="1">
      <c r="A27" s="1879"/>
      <c r="B27" s="73"/>
    </row>
    <row r="28" spans="1:2" ht="15" customHeight="1">
      <c r="A28" s="1879"/>
      <c r="B28" s="73"/>
    </row>
    <row r="29" spans="1:2" ht="15" customHeight="1">
      <c r="A29" s="1879"/>
      <c r="B29" s="73"/>
    </row>
    <row r="30" spans="1:2" ht="15" customHeight="1">
      <c r="A30" s="1879"/>
      <c r="B30" s="73"/>
    </row>
    <row r="31" spans="1:2" ht="15" customHeight="1">
      <c r="A31" s="1879"/>
      <c r="B31" s="73"/>
    </row>
    <row r="32" spans="1:2" ht="15" customHeight="1">
      <c r="A32" s="1879"/>
      <c r="B32" s="73"/>
    </row>
    <row r="33" spans="1:2" ht="15" customHeight="1">
      <c r="A33" s="1880"/>
      <c r="B33" s="73"/>
    </row>
    <row r="34" spans="1:2" ht="15" customHeight="1">
      <c r="A34" s="1878" t="s">
        <v>60</v>
      </c>
      <c r="B34" s="81" t="s">
        <v>62</v>
      </c>
    </row>
    <row r="35" spans="1:2" ht="15" customHeight="1">
      <c r="A35" s="1879"/>
      <c r="B35" s="70" t="s">
        <v>585</v>
      </c>
    </row>
    <row r="36" spans="1:2" ht="15" customHeight="1">
      <c r="A36" s="1879"/>
      <c r="B36" s="71" t="s">
        <v>64</v>
      </c>
    </row>
    <row r="37" spans="1:2" ht="15" customHeight="1">
      <c r="A37" s="1879"/>
      <c r="B37" s="72"/>
    </row>
    <row r="38" spans="1:2" ht="15" customHeight="1">
      <c r="A38" s="1879"/>
      <c r="B38" s="73"/>
    </row>
    <row r="39" spans="1:2" ht="15" customHeight="1">
      <c r="A39" s="1879"/>
      <c r="B39" s="73"/>
    </row>
    <row r="40" spans="1:2" ht="15" customHeight="1">
      <c r="A40" s="1879"/>
      <c r="B40" s="73"/>
    </row>
    <row r="41" spans="1:2" ht="15" customHeight="1">
      <c r="A41" s="1879"/>
      <c r="B41" s="73"/>
    </row>
    <row r="42" spans="1:2" ht="15" customHeight="1">
      <c r="A42" s="1879"/>
      <c r="B42" s="73"/>
    </row>
    <row r="43" spans="1:2" ht="15" customHeight="1">
      <c r="A43" s="1879"/>
      <c r="B43" s="73"/>
    </row>
    <row r="44" spans="1:2" ht="15" customHeight="1">
      <c r="A44" s="1879"/>
      <c r="B44" s="73"/>
    </row>
    <row r="45" spans="1:2" ht="15" customHeight="1">
      <c r="A45" s="1879"/>
      <c r="B45" s="73"/>
    </row>
    <row r="46" spans="1:2" ht="15" customHeight="1">
      <c r="A46" s="1879"/>
      <c r="B46" s="73"/>
    </row>
    <row r="47" spans="1:2" ht="15" customHeight="1">
      <c r="A47" s="1879"/>
      <c r="B47" s="73"/>
    </row>
    <row r="48" spans="1:2" ht="15" customHeight="1">
      <c r="A48" s="1880"/>
      <c r="B48" s="74"/>
    </row>
  </sheetData>
  <mergeCells count="4">
    <mergeCell ref="A34:A48"/>
    <mergeCell ref="A19:A33"/>
    <mergeCell ref="A4:A18"/>
    <mergeCell ref="A1:B1"/>
  </mergeCells>
  <phoneticPr fontId="3"/>
  <pageMargins left="0.59055118110236227" right="0.39370078740157483" top="0.39370078740157483" bottom="0.39370078740157483" header="0.31496062992125984" footer="0.31496062992125984"/>
  <pageSetup paperSize="9" fitToHeight="0" orientation="portrait" r:id="rId1"/>
  <headerFooter>
    <oddHeader>&amp;R様式20</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79998168889431442"/>
    <pageSetUpPr fitToPage="1"/>
  </sheetPr>
  <dimension ref="A2:AZ45"/>
  <sheetViews>
    <sheetView view="pageLayout" topLeftCell="A16" zoomScaleNormal="100" workbookViewId="0">
      <selection activeCell="Q26" sqref="Q26:Z26"/>
    </sheetView>
  </sheetViews>
  <sheetFormatPr defaultRowHeight="12"/>
  <cols>
    <col min="1" max="1" width="3.125" style="33" customWidth="1"/>
    <col min="2" max="5" width="1.625" style="33" customWidth="1"/>
    <col min="6" max="10" width="2.125" style="33" customWidth="1"/>
    <col min="11" max="14" width="1.625" style="33" customWidth="1"/>
    <col min="15" max="52" width="1.5" style="33" customWidth="1"/>
    <col min="53" max="104" width="1.625" style="33" customWidth="1"/>
    <col min="105" max="248" width="9" style="33"/>
    <col min="249" max="360" width="1.625" style="33" customWidth="1"/>
    <col min="361" max="504" width="9" style="33"/>
    <col min="505" max="616" width="1.625" style="33" customWidth="1"/>
    <col min="617" max="760" width="9" style="33"/>
    <col min="761" max="872" width="1.625" style="33" customWidth="1"/>
    <col min="873" max="1016" width="9" style="33"/>
    <col min="1017" max="1128" width="1.625" style="33" customWidth="1"/>
    <col min="1129" max="1272" width="9" style="33"/>
    <col min="1273" max="1384" width="1.625" style="33" customWidth="1"/>
    <col min="1385" max="1528" width="9" style="33"/>
    <col min="1529" max="1640" width="1.625" style="33" customWidth="1"/>
    <col min="1641" max="1784" width="9" style="33"/>
    <col min="1785" max="1896" width="1.625" style="33" customWidth="1"/>
    <col min="1897" max="2040" width="9" style="33"/>
    <col min="2041" max="2152" width="1.625" style="33" customWidth="1"/>
    <col min="2153" max="2296" width="9" style="33"/>
    <col min="2297" max="2408" width="1.625" style="33" customWidth="1"/>
    <col min="2409" max="2552" width="9" style="33"/>
    <col min="2553" max="2664" width="1.625" style="33" customWidth="1"/>
    <col min="2665" max="2808" width="9" style="33"/>
    <col min="2809" max="2920" width="1.625" style="33" customWidth="1"/>
    <col min="2921" max="3064" width="9" style="33"/>
    <col min="3065" max="3176" width="1.625" style="33" customWidth="1"/>
    <col min="3177" max="3320" width="9" style="33"/>
    <col min="3321" max="3432" width="1.625" style="33" customWidth="1"/>
    <col min="3433" max="3576" width="9" style="33"/>
    <col min="3577" max="3688" width="1.625" style="33" customWidth="1"/>
    <col min="3689" max="3832" width="9" style="33"/>
    <col min="3833" max="3944" width="1.625" style="33" customWidth="1"/>
    <col min="3945" max="4088" width="9" style="33"/>
    <col min="4089" max="4200" width="1.625" style="33" customWidth="1"/>
    <col min="4201" max="4344" width="9" style="33"/>
    <col min="4345" max="4456" width="1.625" style="33" customWidth="1"/>
    <col min="4457" max="4600" width="9" style="33"/>
    <col min="4601" max="4712" width="1.625" style="33" customWidth="1"/>
    <col min="4713" max="4856" width="9" style="33"/>
    <col min="4857" max="4968" width="1.625" style="33" customWidth="1"/>
    <col min="4969" max="5112" width="9" style="33"/>
    <col min="5113" max="5224" width="1.625" style="33" customWidth="1"/>
    <col min="5225" max="5368" width="9" style="33"/>
    <col min="5369" max="5480" width="1.625" style="33" customWidth="1"/>
    <col min="5481" max="5624" width="9" style="33"/>
    <col min="5625" max="5736" width="1.625" style="33" customWidth="1"/>
    <col min="5737" max="5880" width="9" style="33"/>
    <col min="5881" max="5992" width="1.625" style="33" customWidth="1"/>
    <col min="5993" max="6136" width="9" style="33"/>
    <col min="6137" max="6248" width="1.625" style="33" customWidth="1"/>
    <col min="6249" max="6392" width="9" style="33"/>
    <col min="6393" max="6504" width="1.625" style="33" customWidth="1"/>
    <col min="6505" max="6648" width="9" style="33"/>
    <col min="6649" max="6760" width="1.625" style="33" customWidth="1"/>
    <col min="6761" max="6904" width="9" style="33"/>
    <col min="6905" max="7016" width="1.625" style="33" customWidth="1"/>
    <col min="7017" max="7160" width="9" style="33"/>
    <col min="7161" max="7272" width="1.625" style="33" customWidth="1"/>
    <col min="7273" max="7416" width="9" style="33"/>
    <col min="7417" max="7528" width="1.625" style="33" customWidth="1"/>
    <col min="7529" max="7672" width="9" style="33"/>
    <col min="7673" max="7784" width="1.625" style="33" customWidth="1"/>
    <col min="7785" max="7928" width="9" style="33"/>
    <col min="7929" max="8040" width="1.625" style="33" customWidth="1"/>
    <col min="8041" max="8184" width="9" style="33"/>
    <col min="8185" max="8296" width="1.625" style="33" customWidth="1"/>
    <col min="8297" max="8440" width="9" style="33"/>
    <col min="8441" max="8552" width="1.625" style="33" customWidth="1"/>
    <col min="8553" max="8696" width="9" style="33"/>
    <col min="8697" max="8808" width="1.625" style="33" customWidth="1"/>
    <col min="8809" max="8952" width="9" style="33"/>
    <col min="8953" max="9064" width="1.625" style="33" customWidth="1"/>
    <col min="9065" max="9208" width="9" style="33"/>
    <col min="9209" max="9320" width="1.625" style="33" customWidth="1"/>
    <col min="9321" max="9464" width="9" style="33"/>
    <col min="9465" max="9576" width="1.625" style="33" customWidth="1"/>
    <col min="9577" max="9720" width="9" style="33"/>
    <col min="9721" max="9832" width="1.625" style="33" customWidth="1"/>
    <col min="9833" max="9976" width="9" style="33"/>
    <col min="9977" max="10088" width="1.625" style="33" customWidth="1"/>
    <col min="10089" max="10232" width="9" style="33"/>
    <col min="10233" max="10344" width="1.625" style="33" customWidth="1"/>
    <col min="10345" max="10488" width="9" style="33"/>
    <col min="10489" max="10600" width="1.625" style="33" customWidth="1"/>
    <col min="10601" max="10744" width="9" style="33"/>
    <col min="10745" max="10856" width="1.625" style="33" customWidth="1"/>
    <col min="10857" max="11000" width="9" style="33"/>
    <col min="11001" max="11112" width="1.625" style="33" customWidth="1"/>
    <col min="11113" max="11256" width="9" style="33"/>
    <col min="11257" max="11368" width="1.625" style="33" customWidth="1"/>
    <col min="11369" max="11512" width="9" style="33"/>
    <col min="11513" max="11624" width="1.625" style="33" customWidth="1"/>
    <col min="11625" max="11768" width="9" style="33"/>
    <col min="11769" max="11880" width="1.625" style="33" customWidth="1"/>
    <col min="11881" max="12024" width="9" style="33"/>
    <col min="12025" max="12136" width="1.625" style="33" customWidth="1"/>
    <col min="12137" max="12280" width="9" style="33"/>
    <col min="12281" max="12392" width="1.625" style="33" customWidth="1"/>
    <col min="12393" max="12536" width="9" style="33"/>
    <col min="12537" max="12648" width="1.625" style="33" customWidth="1"/>
    <col min="12649" max="12792" width="9" style="33"/>
    <col min="12793" max="12904" width="1.625" style="33" customWidth="1"/>
    <col min="12905" max="13048" width="9" style="33"/>
    <col min="13049" max="13160" width="1.625" style="33" customWidth="1"/>
    <col min="13161" max="13304" width="9" style="33"/>
    <col min="13305" max="13416" width="1.625" style="33" customWidth="1"/>
    <col min="13417" max="13560" width="9" style="33"/>
    <col min="13561" max="13672" width="1.625" style="33" customWidth="1"/>
    <col min="13673" max="13816" width="9" style="33"/>
    <col min="13817" max="13928" width="1.625" style="33" customWidth="1"/>
    <col min="13929" max="14072" width="9" style="33"/>
    <col min="14073" max="14184" width="1.625" style="33" customWidth="1"/>
    <col min="14185" max="14328" width="9" style="33"/>
    <col min="14329" max="14440" width="1.625" style="33" customWidth="1"/>
    <col min="14441" max="14584" width="9" style="33"/>
    <col min="14585" max="14696" width="1.625" style="33" customWidth="1"/>
    <col min="14697" max="14840" width="9" style="33"/>
    <col min="14841" max="14952" width="1.625" style="33" customWidth="1"/>
    <col min="14953" max="15096" width="9" style="33"/>
    <col min="15097" max="15208" width="1.625" style="33" customWidth="1"/>
    <col min="15209" max="15352" width="9" style="33"/>
    <col min="15353" max="15464" width="1.625" style="33" customWidth="1"/>
    <col min="15465" max="15608" width="9" style="33"/>
    <col min="15609" max="15720" width="1.625" style="33" customWidth="1"/>
    <col min="15721" max="15864" width="9" style="33"/>
    <col min="15865" max="15976" width="1.625" style="33" customWidth="1"/>
    <col min="15977" max="16120" width="9" style="33"/>
    <col min="16121" max="16232" width="1.625" style="33" customWidth="1"/>
    <col min="16233" max="16384" width="9" style="33"/>
  </cols>
  <sheetData>
    <row r="2" spans="1:52" ht="17.25">
      <c r="A2" s="680" t="s">
        <v>166</v>
      </c>
      <c r="B2" s="680"/>
      <c r="C2" s="680"/>
      <c r="D2" s="680"/>
      <c r="E2" s="680"/>
      <c r="F2" s="680"/>
      <c r="G2" s="680"/>
      <c r="H2" s="680"/>
      <c r="I2" s="680"/>
      <c r="J2" s="680"/>
      <c r="K2" s="680"/>
      <c r="L2" s="680"/>
      <c r="M2" s="680"/>
      <c r="N2" s="680"/>
      <c r="O2" s="680"/>
      <c r="P2" s="680"/>
      <c r="Q2" s="680"/>
      <c r="R2" s="680"/>
      <c r="S2" s="680"/>
      <c r="T2" s="680"/>
      <c r="U2" s="680"/>
      <c r="V2" s="680"/>
      <c r="W2" s="680"/>
      <c r="X2" s="680"/>
      <c r="Y2" s="680"/>
      <c r="Z2" s="680"/>
      <c r="AA2" s="680"/>
      <c r="AB2" s="680"/>
      <c r="AC2" s="680"/>
      <c r="AD2" s="680"/>
      <c r="AE2" s="680"/>
      <c r="AF2" s="680"/>
      <c r="AG2" s="680"/>
      <c r="AH2" s="680"/>
      <c r="AI2" s="680"/>
      <c r="AJ2" s="680"/>
      <c r="AK2" s="680"/>
      <c r="AL2" s="680"/>
      <c r="AM2" s="680"/>
      <c r="AN2" s="680"/>
      <c r="AO2" s="680"/>
      <c r="AP2" s="680"/>
      <c r="AQ2" s="680"/>
      <c r="AR2" s="680"/>
      <c r="AS2" s="680"/>
      <c r="AT2" s="680"/>
      <c r="AU2" s="680"/>
      <c r="AV2" s="680"/>
      <c r="AW2" s="680"/>
      <c r="AX2" s="680"/>
      <c r="AY2" s="680"/>
      <c r="AZ2" s="680"/>
    </row>
    <row r="3" spans="1:52" ht="12.75" thickBot="1"/>
    <row r="4" spans="1:52" ht="17.25" customHeight="1">
      <c r="B4" s="649" t="s">
        <v>167</v>
      </c>
      <c r="C4" s="681"/>
      <c r="D4" s="684" t="s">
        <v>168</v>
      </c>
      <c r="E4" s="685"/>
      <c r="F4" s="685"/>
      <c r="G4" s="685"/>
      <c r="H4" s="685"/>
      <c r="I4" s="685"/>
      <c r="J4" s="685"/>
      <c r="K4" s="686"/>
      <c r="L4" s="687"/>
      <c r="M4" s="687"/>
      <c r="N4" s="687"/>
      <c r="O4" s="687"/>
      <c r="P4" s="687"/>
      <c r="Q4" s="687"/>
      <c r="R4" s="687"/>
      <c r="S4" s="687"/>
      <c r="T4" s="687"/>
      <c r="U4" s="687"/>
      <c r="V4" s="687"/>
      <c r="W4" s="687"/>
      <c r="X4" s="687"/>
      <c r="Y4" s="687"/>
      <c r="Z4" s="687"/>
      <c r="AA4" s="687"/>
      <c r="AB4" s="687"/>
      <c r="AC4" s="687"/>
      <c r="AD4" s="687"/>
      <c r="AE4" s="687"/>
      <c r="AF4" s="687"/>
      <c r="AG4" s="687"/>
      <c r="AH4" s="687"/>
      <c r="AI4" s="687"/>
      <c r="AJ4" s="687"/>
      <c r="AK4" s="687"/>
      <c r="AL4" s="687"/>
      <c r="AM4" s="687"/>
      <c r="AN4" s="687"/>
      <c r="AO4" s="687"/>
      <c r="AP4" s="687"/>
      <c r="AQ4" s="687"/>
      <c r="AR4" s="687"/>
      <c r="AS4" s="687"/>
      <c r="AT4" s="687"/>
      <c r="AU4" s="687"/>
      <c r="AV4" s="687"/>
      <c r="AW4" s="687"/>
      <c r="AX4" s="687"/>
      <c r="AY4" s="687"/>
      <c r="AZ4" s="688"/>
    </row>
    <row r="5" spans="1:52" ht="26.25" customHeight="1">
      <c r="B5" s="682"/>
      <c r="C5" s="614"/>
      <c r="D5" s="689" t="s">
        <v>169</v>
      </c>
      <c r="E5" s="690"/>
      <c r="F5" s="690"/>
      <c r="G5" s="690"/>
      <c r="H5" s="690"/>
      <c r="I5" s="690"/>
      <c r="J5" s="690"/>
      <c r="K5" s="691"/>
      <c r="L5" s="692"/>
      <c r="M5" s="692"/>
      <c r="N5" s="692"/>
      <c r="O5" s="692"/>
      <c r="P5" s="692"/>
      <c r="Q5" s="692"/>
      <c r="R5" s="692"/>
      <c r="S5" s="692"/>
      <c r="T5" s="692"/>
      <c r="U5" s="692"/>
      <c r="V5" s="692"/>
      <c r="W5" s="692"/>
      <c r="X5" s="692"/>
      <c r="Y5" s="692"/>
      <c r="Z5" s="692"/>
      <c r="AA5" s="692"/>
      <c r="AB5" s="692"/>
      <c r="AC5" s="692"/>
      <c r="AD5" s="692"/>
      <c r="AE5" s="692"/>
      <c r="AF5" s="692"/>
      <c r="AG5" s="692"/>
      <c r="AH5" s="692"/>
      <c r="AI5" s="692"/>
      <c r="AJ5" s="692"/>
      <c r="AK5" s="692"/>
      <c r="AL5" s="692"/>
      <c r="AM5" s="692"/>
      <c r="AN5" s="692"/>
      <c r="AO5" s="692"/>
      <c r="AP5" s="692"/>
      <c r="AQ5" s="692"/>
      <c r="AR5" s="692"/>
      <c r="AS5" s="692"/>
      <c r="AT5" s="692"/>
      <c r="AU5" s="692"/>
      <c r="AV5" s="692"/>
      <c r="AW5" s="692"/>
      <c r="AX5" s="692"/>
      <c r="AY5" s="692"/>
      <c r="AZ5" s="693"/>
    </row>
    <row r="6" spans="1:52" ht="21" customHeight="1">
      <c r="B6" s="682"/>
      <c r="C6" s="614"/>
      <c r="D6" s="660" t="s">
        <v>170</v>
      </c>
      <c r="E6" s="661"/>
      <c r="F6" s="661"/>
      <c r="G6" s="661"/>
      <c r="H6" s="661"/>
      <c r="I6" s="661"/>
      <c r="J6" s="661"/>
      <c r="K6" s="696" t="s">
        <v>171</v>
      </c>
      <c r="L6" s="697"/>
      <c r="M6" s="697"/>
      <c r="N6" s="697"/>
      <c r="O6" s="698"/>
      <c r="P6" s="699"/>
      <c r="Q6" s="699"/>
      <c r="R6" s="699"/>
      <c r="S6" s="700" t="s">
        <v>172</v>
      </c>
      <c r="T6" s="700"/>
      <c r="U6" s="702"/>
      <c r="V6" s="702"/>
      <c r="W6" s="702"/>
      <c r="X6" s="702"/>
      <c r="Y6" s="702"/>
      <c r="Z6" s="703"/>
      <c r="AA6" s="704"/>
      <c r="AB6" s="704"/>
      <c r="AC6" s="704"/>
      <c r="AD6" s="704"/>
      <c r="AE6" s="704"/>
      <c r="AF6" s="704"/>
      <c r="AG6" s="704"/>
      <c r="AH6" s="704"/>
      <c r="AI6" s="704"/>
      <c r="AJ6" s="704"/>
      <c r="AK6" s="704"/>
      <c r="AL6" s="704"/>
      <c r="AM6" s="704"/>
      <c r="AN6" s="704"/>
      <c r="AO6" s="704"/>
      <c r="AP6" s="704"/>
      <c r="AQ6" s="704"/>
      <c r="AR6" s="704"/>
      <c r="AS6" s="704"/>
      <c r="AT6" s="704"/>
      <c r="AU6" s="704"/>
      <c r="AV6" s="704"/>
      <c r="AW6" s="704"/>
      <c r="AX6" s="704"/>
      <c r="AY6" s="704"/>
      <c r="AZ6" s="705"/>
    </row>
    <row r="7" spans="1:52" ht="28.5" customHeight="1">
      <c r="B7" s="682"/>
      <c r="C7" s="614"/>
      <c r="D7" s="694"/>
      <c r="E7" s="695"/>
      <c r="F7" s="695"/>
      <c r="G7" s="695"/>
      <c r="H7" s="695"/>
      <c r="I7" s="695"/>
      <c r="J7" s="695"/>
      <c r="K7" s="701"/>
      <c r="L7" s="706"/>
      <c r="M7" s="706"/>
      <c r="N7" s="706"/>
      <c r="O7" s="706"/>
      <c r="P7" s="706"/>
      <c r="Q7" s="706"/>
      <c r="R7" s="706"/>
      <c r="S7" s="706"/>
      <c r="T7" s="706"/>
      <c r="U7" s="706"/>
      <c r="V7" s="706"/>
      <c r="W7" s="706"/>
      <c r="X7" s="706"/>
      <c r="Y7" s="706"/>
      <c r="Z7" s="706"/>
      <c r="AA7" s="706"/>
      <c r="AB7" s="706"/>
      <c r="AC7" s="706"/>
      <c r="AD7" s="706"/>
      <c r="AE7" s="706"/>
      <c r="AF7" s="706"/>
      <c r="AG7" s="706"/>
      <c r="AH7" s="706"/>
      <c r="AI7" s="706"/>
      <c r="AJ7" s="706"/>
      <c r="AK7" s="706"/>
      <c r="AL7" s="706"/>
      <c r="AM7" s="706"/>
      <c r="AN7" s="706"/>
      <c r="AO7" s="706"/>
      <c r="AP7" s="706"/>
      <c r="AQ7" s="706"/>
      <c r="AR7" s="706"/>
      <c r="AS7" s="706"/>
      <c r="AT7" s="706"/>
      <c r="AU7" s="706"/>
      <c r="AV7" s="706"/>
      <c r="AW7" s="706"/>
      <c r="AX7" s="706"/>
      <c r="AY7" s="706"/>
      <c r="AZ7" s="707"/>
    </row>
    <row r="8" spans="1:52" ht="21" customHeight="1">
      <c r="B8" s="682"/>
      <c r="C8" s="614"/>
      <c r="D8" s="652" t="s">
        <v>173</v>
      </c>
      <c r="E8" s="652"/>
      <c r="F8" s="652"/>
      <c r="G8" s="652"/>
      <c r="H8" s="652"/>
      <c r="I8" s="652"/>
      <c r="J8" s="652"/>
      <c r="K8" s="673" t="s">
        <v>174</v>
      </c>
      <c r="L8" s="674"/>
      <c r="M8" s="674"/>
      <c r="N8" s="675"/>
      <c r="O8" s="676"/>
      <c r="P8" s="677"/>
      <c r="Q8" s="677"/>
      <c r="R8" s="677"/>
      <c r="S8" s="631" t="s">
        <v>172</v>
      </c>
      <c r="T8" s="631"/>
      <c r="U8" s="677"/>
      <c r="V8" s="677"/>
      <c r="W8" s="677"/>
      <c r="X8" s="677"/>
      <c r="Y8" s="631" t="s">
        <v>172</v>
      </c>
      <c r="Z8" s="631"/>
      <c r="AA8" s="677"/>
      <c r="AB8" s="677"/>
      <c r="AC8" s="677"/>
      <c r="AD8" s="677"/>
      <c r="AE8" s="678"/>
      <c r="AF8" s="673" t="s">
        <v>175</v>
      </c>
      <c r="AG8" s="674"/>
      <c r="AH8" s="674"/>
      <c r="AI8" s="675"/>
      <c r="AJ8" s="676"/>
      <c r="AK8" s="677"/>
      <c r="AL8" s="677"/>
      <c r="AM8" s="677"/>
      <c r="AN8" s="631" t="s">
        <v>172</v>
      </c>
      <c r="AO8" s="631"/>
      <c r="AP8" s="677"/>
      <c r="AQ8" s="677"/>
      <c r="AR8" s="677"/>
      <c r="AS8" s="677"/>
      <c r="AT8" s="631" t="s">
        <v>172</v>
      </c>
      <c r="AU8" s="631"/>
      <c r="AV8" s="677"/>
      <c r="AW8" s="677"/>
      <c r="AX8" s="677"/>
      <c r="AY8" s="677"/>
      <c r="AZ8" s="679"/>
    </row>
    <row r="9" spans="1:52" ht="24" customHeight="1">
      <c r="B9" s="682"/>
      <c r="C9" s="614"/>
      <c r="D9" s="652" t="s">
        <v>176</v>
      </c>
      <c r="E9" s="652"/>
      <c r="F9" s="652"/>
      <c r="G9" s="652"/>
      <c r="H9" s="652"/>
      <c r="I9" s="652"/>
      <c r="J9" s="652"/>
      <c r="K9" s="701"/>
      <c r="L9" s="590"/>
      <c r="M9" s="591" t="s">
        <v>177</v>
      </c>
      <c r="N9" s="591"/>
      <c r="O9" s="591"/>
      <c r="P9" s="591"/>
      <c r="Q9" s="591"/>
      <c r="R9" s="591"/>
      <c r="S9" s="590"/>
      <c r="T9" s="590"/>
      <c r="U9" s="588" t="s">
        <v>178</v>
      </c>
      <c r="V9" s="588"/>
      <c r="W9" s="588"/>
      <c r="X9" s="588"/>
      <c r="Y9" s="590"/>
      <c r="Z9" s="590"/>
      <c r="AA9" s="588" t="s">
        <v>179</v>
      </c>
      <c r="AB9" s="588"/>
      <c r="AC9" s="588"/>
      <c r="AD9" s="588"/>
      <c r="AE9" s="590"/>
      <c r="AF9" s="590"/>
      <c r="AG9" s="591" t="s">
        <v>282</v>
      </c>
      <c r="AH9" s="591"/>
      <c r="AI9" s="591"/>
      <c r="AJ9" s="591"/>
      <c r="AK9" s="591"/>
      <c r="AL9" s="591"/>
      <c r="AM9" s="591"/>
      <c r="AN9" s="591"/>
      <c r="AO9" s="591"/>
      <c r="AP9" s="591"/>
      <c r="AQ9" s="591"/>
      <c r="AR9" s="590"/>
      <c r="AS9" s="590"/>
      <c r="AT9" s="588" t="s">
        <v>198</v>
      </c>
      <c r="AU9" s="588"/>
      <c r="AV9" s="588"/>
      <c r="AW9" s="588"/>
      <c r="AX9" s="588"/>
      <c r="AY9" s="588"/>
      <c r="AZ9" s="589"/>
    </row>
    <row r="10" spans="1:52" ht="24" customHeight="1">
      <c r="B10" s="682"/>
      <c r="C10" s="614"/>
      <c r="D10" s="660" t="s">
        <v>180</v>
      </c>
      <c r="E10" s="661"/>
      <c r="F10" s="663" t="s">
        <v>181</v>
      </c>
      <c r="G10" s="664"/>
      <c r="H10" s="664"/>
      <c r="I10" s="664"/>
      <c r="J10" s="664"/>
      <c r="K10" s="665" t="s">
        <v>182</v>
      </c>
      <c r="L10" s="666"/>
      <c r="M10" s="667"/>
      <c r="N10" s="588"/>
      <c r="O10" s="588"/>
      <c r="P10" s="588"/>
      <c r="Q10" s="588"/>
      <c r="R10" s="588"/>
      <c r="S10" s="588"/>
      <c r="T10" s="588"/>
      <c r="U10" s="588"/>
      <c r="V10" s="588"/>
      <c r="W10" s="588"/>
      <c r="X10" s="665" t="s">
        <v>199</v>
      </c>
      <c r="Y10" s="666"/>
      <c r="Z10" s="667"/>
      <c r="AA10" s="588"/>
      <c r="AB10" s="588"/>
      <c r="AC10" s="588"/>
      <c r="AD10" s="588"/>
      <c r="AE10" s="588"/>
      <c r="AF10" s="588"/>
      <c r="AG10" s="588"/>
      <c r="AH10" s="588"/>
      <c r="AI10" s="588"/>
      <c r="AJ10" s="588"/>
      <c r="AK10" s="588"/>
      <c r="AL10" s="588"/>
      <c r="AM10" s="588"/>
      <c r="AN10" s="668"/>
      <c r="AO10" s="641" t="s">
        <v>183</v>
      </c>
      <c r="AP10" s="642"/>
      <c r="AQ10" s="643"/>
      <c r="AR10" s="669"/>
      <c r="AS10" s="670"/>
      <c r="AT10" s="670"/>
      <c r="AU10" s="670"/>
      <c r="AV10" s="670"/>
      <c r="AW10" s="670"/>
      <c r="AX10" s="670"/>
      <c r="AY10" s="670"/>
      <c r="AZ10" s="671"/>
    </row>
    <row r="11" spans="1:52" ht="28.5" customHeight="1" thickBot="1">
      <c r="B11" s="683"/>
      <c r="C11" s="616"/>
      <c r="D11" s="662"/>
      <c r="E11" s="635"/>
      <c r="F11" s="644" t="s">
        <v>184</v>
      </c>
      <c r="G11" s="644"/>
      <c r="H11" s="644"/>
      <c r="I11" s="644"/>
      <c r="J11" s="644"/>
      <c r="K11" s="645" t="s">
        <v>185</v>
      </c>
      <c r="L11" s="646"/>
      <c r="M11" s="646"/>
      <c r="N11" s="647"/>
      <c r="O11" s="647"/>
      <c r="P11" s="647"/>
      <c r="Q11" s="647"/>
      <c r="R11" s="647"/>
      <c r="S11" s="647"/>
      <c r="T11" s="647"/>
      <c r="U11" s="647"/>
      <c r="V11" s="647"/>
      <c r="W11" s="647"/>
      <c r="X11" s="646"/>
      <c r="Y11" s="646"/>
      <c r="Z11" s="646"/>
      <c r="AA11" s="647"/>
      <c r="AB11" s="647"/>
      <c r="AC11" s="647"/>
      <c r="AD11" s="647"/>
      <c r="AE11" s="647"/>
      <c r="AF11" s="647"/>
      <c r="AG11" s="647"/>
      <c r="AH11" s="647"/>
      <c r="AI11" s="647"/>
      <c r="AJ11" s="647"/>
      <c r="AK11" s="647"/>
      <c r="AL11" s="647"/>
      <c r="AM11" s="647"/>
      <c r="AN11" s="647"/>
      <c r="AO11" s="647"/>
      <c r="AP11" s="647"/>
      <c r="AQ11" s="647"/>
      <c r="AR11" s="647"/>
      <c r="AS11" s="647"/>
      <c r="AT11" s="647"/>
      <c r="AU11" s="647"/>
      <c r="AV11" s="647"/>
      <c r="AW11" s="647"/>
      <c r="AX11" s="647"/>
      <c r="AY11" s="647"/>
      <c r="AZ11" s="648"/>
    </row>
    <row r="12" spans="1:52" ht="13.5" customHeight="1">
      <c r="B12" s="649" t="s">
        <v>186</v>
      </c>
      <c r="C12" s="650"/>
      <c r="D12" s="650"/>
      <c r="E12" s="650"/>
      <c r="F12" s="650"/>
      <c r="G12" s="650"/>
      <c r="H12" s="650"/>
      <c r="I12" s="650"/>
      <c r="J12" s="650"/>
      <c r="K12" s="654"/>
      <c r="L12" s="654"/>
      <c r="M12" s="654"/>
      <c r="N12" s="654"/>
      <c r="O12" s="654"/>
      <c r="P12" s="654"/>
      <c r="Q12" s="654"/>
      <c r="R12" s="654"/>
      <c r="S12" s="654"/>
      <c r="T12" s="654"/>
      <c r="U12" s="654"/>
      <c r="V12" s="654"/>
      <c r="W12" s="654"/>
      <c r="X12" s="654"/>
      <c r="Y12" s="654"/>
      <c r="Z12" s="654"/>
      <c r="AA12" s="654"/>
      <c r="AB12" s="654"/>
      <c r="AC12" s="654"/>
      <c r="AD12" s="654"/>
      <c r="AE12" s="654"/>
      <c r="AF12" s="654"/>
      <c r="AG12" s="654"/>
      <c r="AH12" s="654"/>
      <c r="AI12" s="654"/>
      <c r="AJ12" s="654"/>
      <c r="AK12" s="654"/>
      <c r="AL12" s="654"/>
      <c r="AM12" s="654"/>
      <c r="AN12" s="654"/>
      <c r="AO12" s="654"/>
      <c r="AP12" s="654"/>
      <c r="AQ12" s="654"/>
      <c r="AR12" s="654"/>
      <c r="AS12" s="654"/>
      <c r="AT12" s="654"/>
      <c r="AU12" s="654"/>
      <c r="AV12" s="654"/>
      <c r="AW12" s="654"/>
      <c r="AX12" s="654"/>
      <c r="AY12" s="654"/>
      <c r="AZ12" s="655"/>
    </row>
    <row r="13" spans="1:52" ht="13.5" customHeight="1">
      <c r="B13" s="651"/>
      <c r="C13" s="652"/>
      <c r="D13" s="652"/>
      <c r="E13" s="652"/>
      <c r="F13" s="652"/>
      <c r="G13" s="652"/>
      <c r="H13" s="652"/>
      <c r="I13" s="652"/>
      <c r="J13" s="652"/>
      <c r="K13" s="656"/>
      <c r="L13" s="656"/>
      <c r="M13" s="656"/>
      <c r="N13" s="656"/>
      <c r="O13" s="656"/>
      <c r="P13" s="656"/>
      <c r="Q13" s="656"/>
      <c r="R13" s="656"/>
      <c r="S13" s="656"/>
      <c r="T13" s="656"/>
      <c r="U13" s="656"/>
      <c r="V13" s="656"/>
      <c r="W13" s="656"/>
      <c r="X13" s="656"/>
      <c r="Y13" s="656"/>
      <c r="Z13" s="656"/>
      <c r="AA13" s="656"/>
      <c r="AB13" s="656"/>
      <c r="AC13" s="656"/>
      <c r="AD13" s="656"/>
      <c r="AE13" s="656"/>
      <c r="AF13" s="656"/>
      <c r="AG13" s="656"/>
      <c r="AH13" s="656"/>
      <c r="AI13" s="656"/>
      <c r="AJ13" s="656"/>
      <c r="AK13" s="656"/>
      <c r="AL13" s="656"/>
      <c r="AM13" s="656"/>
      <c r="AN13" s="656"/>
      <c r="AO13" s="656"/>
      <c r="AP13" s="656"/>
      <c r="AQ13" s="656"/>
      <c r="AR13" s="656"/>
      <c r="AS13" s="656"/>
      <c r="AT13" s="656"/>
      <c r="AU13" s="656"/>
      <c r="AV13" s="656"/>
      <c r="AW13" s="656"/>
      <c r="AX13" s="656"/>
      <c r="AY13" s="656"/>
      <c r="AZ13" s="657"/>
    </row>
    <row r="14" spans="1:52" ht="13.5" customHeight="1">
      <c r="B14" s="651"/>
      <c r="C14" s="652"/>
      <c r="D14" s="652"/>
      <c r="E14" s="652"/>
      <c r="F14" s="652"/>
      <c r="G14" s="652"/>
      <c r="H14" s="652"/>
      <c r="I14" s="652"/>
      <c r="J14" s="652"/>
      <c r="K14" s="656"/>
      <c r="L14" s="656"/>
      <c r="M14" s="656"/>
      <c r="N14" s="656"/>
      <c r="O14" s="656"/>
      <c r="P14" s="656"/>
      <c r="Q14" s="656"/>
      <c r="R14" s="656"/>
      <c r="S14" s="656"/>
      <c r="T14" s="656"/>
      <c r="U14" s="656"/>
      <c r="V14" s="656"/>
      <c r="W14" s="656"/>
      <c r="X14" s="656"/>
      <c r="Y14" s="656"/>
      <c r="Z14" s="656"/>
      <c r="AA14" s="656"/>
      <c r="AB14" s="656"/>
      <c r="AC14" s="656"/>
      <c r="AD14" s="656"/>
      <c r="AE14" s="656"/>
      <c r="AF14" s="656"/>
      <c r="AG14" s="656"/>
      <c r="AH14" s="656"/>
      <c r="AI14" s="656"/>
      <c r="AJ14" s="656"/>
      <c r="AK14" s="656"/>
      <c r="AL14" s="656"/>
      <c r="AM14" s="656"/>
      <c r="AN14" s="656"/>
      <c r="AO14" s="656"/>
      <c r="AP14" s="656"/>
      <c r="AQ14" s="656"/>
      <c r="AR14" s="656"/>
      <c r="AS14" s="656"/>
      <c r="AT14" s="656"/>
      <c r="AU14" s="656"/>
      <c r="AV14" s="656"/>
      <c r="AW14" s="656"/>
      <c r="AX14" s="656"/>
      <c r="AY14" s="656"/>
      <c r="AZ14" s="657"/>
    </row>
    <row r="15" spans="1:52" ht="13.5" customHeight="1">
      <c r="B15" s="651"/>
      <c r="C15" s="652"/>
      <c r="D15" s="652"/>
      <c r="E15" s="652"/>
      <c r="F15" s="652"/>
      <c r="G15" s="652"/>
      <c r="H15" s="652"/>
      <c r="I15" s="652"/>
      <c r="J15" s="652"/>
      <c r="K15" s="656"/>
      <c r="L15" s="656"/>
      <c r="M15" s="656"/>
      <c r="N15" s="656"/>
      <c r="O15" s="656"/>
      <c r="P15" s="656"/>
      <c r="Q15" s="656"/>
      <c r="R15" s="656"/>
      <c r="S15" s="656"/>
      <c r="T15" s="656"/>
      <c r="U15" s="656"/>
      <c r="V15" s="656"/>
      <c r="W15" s="656"/>
      <c r="X15" s="656"/>
      <c r="Y15" s="656"/>
      <c r="Z15" s="656"/>
      <c r="AA15" s="656"/>
      <c r="AB15" s="656"/>
      <c r="AC15" s="656"/>
      <c r="AD15" s="656"/>
      <c r="AE15" s="656"/>
      <c r="AF15" s="656"/>
      <c r="AG15" s="656"/>
      <c r="AH15" s="656"/>
      <c r="AI15" s="656"/>
      <c r="AJ15" s="656"/>
      <c r="AK15" s="656"/>
      <c r="AL15" s="656"/>
      <c r="AM15" s="656"/>
      <c r="AN15" s="656"/>
      <c r="AO15" s="656"/>
      <c r="AP15" s="656"/>
      <c r="AQ15" s="656"/>
      <c r="AR15" s="656"/>
      <c r="AS15" s="656"/>
      <c r="AT15" s="656"/>
      <c r="AU15" s="656"/>
      <c r="AV15" s="656"/>
      <c r="AW15" s="656"/>
      <c r="AX15" s="656"/>
      <c r="AY15" s="656"/>
      <c r="AZ15" s="657"/>
    </row>
    <row r="16" spans="1:52" ht="13.5" customHeight="1">
      <c r="B16" s="651"/>
      <c r="C16" s="652"/>
      <c r="D16" s="652"/>
      <c r="E16" s="652"/>
      <c r="F16" s="652"/>
      <c r="G16" s="652"/>
      <c r="H16" s="652"/>
      <c r="I16" s="652"/>
      <c r="J16" s="652"/>
      <c r="K16" s="656"/>
      <c r="L16" s="656"/>
      <c r="M16" s="656"/>
      <c r="N16" s="656"/>
      <c r="O16" s="656"/>
      <c r="P16" s="656"/>
      <c r="Q16" s="656"/>
      <c r="R16" s="656"/>
      <c r="S16" s="656"/>
      <c r="T16" s="656"/>
      <c r="U16" s="656"/>
      <c r="V16" s="656"/>
      <c r="W16" s="656"/>
      <c r="X16" s="656"/>
      <c r="Y16" s="656"/>
      <c r="Z16" s="656"/>
      <c r="AA16" s="656"/>
      <c r="AB16" s="656"/>
      <c r="AC16" s="656"/>
      <c r="AD16" s="656"/>
      <c r="AE16" s="656"/>
      <c r="AF16" s="656"/>
      <c r="AG16" s="656"/>
      <c r="AH16" s="656"/>
      <c r="AI16" s="656"/>
      <c r="AJ16" s="656"/>
      <c r="AK16" s="656"/>
      <c r="AL16" s="656"/>
      <c r="AM16" s="656"/>
      <c r="AN16" s="656"/>
      <c r="AO16" s="656"/>
      <c r="AP16" s="656"/>
      <c r="AQ16" s="656"/>
      <c r="AR16" s="656"/>
      <c r="AS16" s="656"/>
      <c r="AT16" s="656"/>
      <c r="AU16" s="656"/>
      <c r="AV16" s="656"/>
      <c r="AW16" s="656"/>
      <c r="AX16" s="656"/>
      <c r="AY16" s="656"/>
      <c r="AZ16" s="657"/>
    </row>
    <row r="17" spans="2:52" ht="0.75" customHeight="1" thickBot="1">
      <c r="B17" s="653"/>
      <c r="C17" s="644"/>
      <c r="D17" s="644"/>
      <c r="E17" s="644"/>
      <c r="F17" s="644"/>
      <c r="G17" s="644"/>
      <c r="H17" s="644"/>
      <c r="I17" s="644"/>
      <c r="J17" s="644"/>
      <c r="K17" s="658"/>
      <c r="L17" s="658"/>
      <c r="M17" s="658"/>
      <c r="N17" s="658"/>
      <c r="O17" s="658"/>
      <c r="P17" s="658"/>
      <c r="Q17" s="658"/>
      <c r="R17" s="658"/>
      <c r="S17" s="658"/>
      <c r="T17" s="658"/>
      <c r="U17" s="658"/>
      <c r="V17" s="658"/>
      <c r="W17" s="658"/>
      <c r="X17" s="658"/>
      <c r="Y17" s="658"/>
      <c r="Z17" s="658"/>
      <c r="AA17" s="658"/>
      <c r="AB17" s="658"/>
      <c r="AC17" s="658"/>
      <c r="AD17" s="658"/>
      <c r="AE17" s="658"/>
      <c r="AF17" s="658"/>
      <c r="AG17" s="658"/>
      <c r="AH17" s="658"/>
      <c r="AI17" s="658"/>
      <c r="AJ17" s="658"/>
      <c r="AK17" s="658"/>
      <c r="AL17" s="658"/>
      <c r="AM17" s="658"/>
      <c r="AN17" s="658"/>
      <c r="AO17" s="658"/>
      <c r="AP17" s="658"/>
      <c r="AQ17" s="658"/>
      <c r="AR17" s="658"/>
      <c r="AS17" s="658"/>
      <c r="AT17" s="658"/>
      <c r="AU17" s="658"/>
      <c r="AV17" s="658"/>
      <c r="AW17" s="658"/>
      <c r="AX17" s="658"/>
      <c r="AY17" s="658"/>
      <c r="AZ17" s="659"/>
    </row>
    <row r="18" spans="2:52" ht="33.75" customHeight="1">
      <c r="B18" s="632" t="s">
        <v>187</v>
      </c>
      <c r="C18" s="633"/>
      <c r="D18" s="633"/>
      <c r="E18" s="633"/>
      <c r="F18" s="633"/>
      <c r="G18" s="633"/>
      <c r="H18" s="633"/>
      <c r="I18" s="633"/>
      <c r="J18" s="633"/>
      <c r="K18" s="636" t="s">
        <v>606</v>
      </c>
      <c r="L18" s="637"/>
      <c r="M18" s="637"/>
      <c r="N18" s="637"/>
      <c r="O18" s="637"/>
      <c r="P18" s="637"/>
      <c r="Q18" s="637"/>
      <c r="R18" s="637"/>
      <c r="S18" s="637"/>
      <c r="T18" s="637"/>
      <c r="U18" s="637"/>
      <c r="V18" s="637"/>
      <c r="W18" s="637"/>
      <c r="X18" s="637"/>
      <c r="Y18" s="637"/>
      <c r="Z18" s="637"/>
      <c r="AA18" s="637"/>
      <c r="AB18" s="637"/>
      <c r="AC18" s="637"/>
      <c r="AD18" s="637"/>
      <c r="AE18" s="637"/>
      <c r="AF18" s="637"/>
      <c r="AG18" s="637"/>
      <c r="AH18" s="637"/>
      <c r="AI18" s="637"/>
      <c r="AJ18" s="637"/>
      <c r="AK18" s="637"/>
      <c r="AL18" s="637"/>
      <c r="AM18" s="637"/>
      <c r="AN18" s="637"/>
      <c r="AO18" s="637"/>
      <c r="AP18" s="637"/>
      <c r="AQ18" s="637"/>
      <c r="AR18" s="637"/>
      <c r="AS18" s="637"/>
      <c r="AT18" s="637"/>
      <c r="AU18" s="637"/>
      <c r="AV18" s="637"/>
      <c r="AW18" s="637"/>
      <c r="AX18" s="637"/>
      <c r="AY18" s="637"/>
      <c r="AZ18" s="638"/>
    </row>
    <row r="19" spans="2:52" ht="17.25" customHeight="1" thickBot="1">
      <c r="B19" s="634"/>
      <c r="C19" s="635"/>
      <c r="D19" s="635"/>
      <c r="E19" s="635"/>
      <c r="F19" s="635"/>
      <c r="G19" s="635"/>
      <c r="H19" s="635"/>
      <c r="I19" s="635"/>
      <c r="J19" s="635"/>
      <c r="K19" s="125"/>
      <c r="L19" s="124"/>
      <c r="M19" s="124"/>
      <c r="N19" s="124"/>
      <c r="O19" s="124"/>
      <c r="P19" s="124"/>
      <c r="Q19" s="124"/>
      <c r="R19" s="124"/>
      <c r="S19" s="124"/>
      <c r="T19" s="124"/>
      <c r="U19" s="124"/>
      <c r="V19" s="124"/>
      <c r="W19" s="124"/>
      <c r="X19" s="124"/>
      <c r="Y19" s="672"/>
      <c r="Z19" s="672"/>
      <c r="AA19" s="639" t="s">
        <v>188</v>
      </c>
      <c r="AB19" s="639"/>
      <c r="AC19" s="639"/>
      <c r="AD19" s="639"/>
      <c r="AE19" s="639"/>
      <c r="AF19" s="640"/>
      <c r="AG19" s="640"/>
      <c r="AH19" s="124" t="s">
        <v>189</v>
      </c>
      <c r="AI19" s="124"/>
      <c r="AJ19" s="124"/>
      <c r="AK19" s="124"/>
      <c r="AL19" s="124"/>
      <c r="AM19" s="124"/>
      <c r="AN19" s="124"/>
      <c r="AO19" s="124"/>
      <c r="AP19" s="124"/>
      <c r="AQ19" s="124"/>
      <c r="AR19" s="124"/>
      <c r="AS19" s="124"/>
      <c r="AT19" s="124"/>
      <c r="AU19" s="124"/>
      <c r="AV19" s="124"/>
      <c r="AW19" s="124"/>
      <c r="AX19" s="124"/>
      <c r="AY19" s="124"/>
      <c r="AZ19" s="126"/>
    </row>
    <row r="20" spans="2:52" ht="25.5" customHeight="1">
      <c r="B20" s="598" t="s">
        <v>587</v>
      </c>
      <c r="C20" s="599"/>
      <c r="D20" s="604"/>
      <c r="E20" s="605"/>
      <c r="F20" s="605"/>
      <c r="G20" s="605"/>
      <c r="H20" s="605"/>
      <c r="I20" s="605"/>
      <c r="J20" s="605"/>
      <c r="K20" s="606" t="s">
        <v>190</v>
      </c>
      <c r="L20" s="606"/>
      <c r="M20" s="606"/>
      <c r="N20" s="606"/>
      <c r="O20" s="606"/>
      <c r="P20" s="606"/>
      <c r="Q20" s="606" t="s">
        <v>154</v>
      </c>
      <c r="R20" s="606"/>
      <c r="S20" s="606"/>
      <c r="T20" s="606"/>
      <c r="U20" s="606"/>
      <c r="V20" s="606"/>
      <c r="W20" s="606"/>
      <c r="X20" s="606"/>
      <c r="Y20" s="606"/>
      <c r="Z20" s="606"/>
      <c r="AA20" s="606" t="s">
        <v>191</v>
      </c>
      <c r="AB20" s="606"/>
      <c r="AC20" s="606"/>
      <c r="AD20" s="606"/>
      <c r="AE20" s="606"/>
      <c r="AF20" s="606"/>
      <c r="AG20" s="606"/>
      <c r="AH20" s="606"/>
      <c r="AI20" s="606"/>
      <c r="AJ20" s="606"/>
      <c r="AK20" s="606"/>
      <c r="AL20" s="606"/>
      <c r="AM20" s="606"/>
      <c r="AN20" s="606"/>
      <c r="AO20" s="606" t="s">
        <v>192</v>
      </c>
      <c r="AP20" s="606"/>
      <c r="AQ20" s="606"/>
      <c r="AR20" s="606"/>
      <c r="AS20" s="606"/>
      <c r="AT20" s="606"/>
      <c r="AU20" s="606"/>
      <c r="AV20" s="606"/>
      <c r="AW20" s="606"/>
      <c r="AX20" s="606"/>
      <c r="AY20" s="606"/>
      <c r="AZ20" s="607"/>
    </row>
    <row r="21" spans="2:52" ht="15" customHeight="1">
      <c r="B21" s="600"/>
      <c r="C21" s="601"/>
      <c r="D21" s="611" t="s">
        <v>193</v>
      </c>
      <c r="E21" s="612"/>
      <c r="F21" s="612"/>
      <c r="G21" s="612"/>
      <c r="H21" s="612"/>
      <c r="I21" s="612"/>
      <c r="J21" s="612"/>
      <c r="K21" s="617"/>
      <c r="L21" s="617"/>
      <c r="M21" s="617"/>
      <c r="N21" s="617"/>
      <c r="O21" s="617"/>
      <c r="P21" s="617"/>
      <c r="Q21" s="618"/>
      <c r="R21" s="618"/>
      <c r="S21" s="618"/>
      <c r="T21" s="618"/>
      <c r="U21" s="618"/>
      <c r="V21" s="618"/>
      <c r="W21" s="618"/>
      <c r="X21" s="618"/>
      <c r="Y21" s="618"/>
      <c r="Z21" s="618"/>
      <c r="AA21" s="618"/>
      <c r="AB21" s="618"/>
      <c r="AC21" s="618"/>
      <c r="AD21" s="618"/>
      <c r="AE21" s="618"/>
      <c r="AF21" s="618"/>
      <c r="AG21" s="618"/>
      <c r="AH21" s="618"/>
      <c r="AI21" s="618"/>
      <c r="AJ21" s="618"/>
      <c r="AK21" s="618"/>
      <c r="AL21" s="618"/>
      <c r="AM21" s="618"/>
      <c r="AN21" s="618"/>
      <c r="AO21" s="618"/>
      <c r="AP21" s="618"/>
      <c r="AQ21" s="618"/>
      <c r="AR21" s="618"/>
      <c r="AS21" s="618"/>
      <c r="AT21" s="618"/>
      <c r="AU21" s="618"/>
      <c r="AV21" s="618"/>
      <c r="AW21" s="618"/>
      <c r="AX21" s="618"/>
      <c r="AY21" s="618"/>
      <c r="AZ21" s="619"/>
    </row>
    <row r="22" spans="2:52" ht="15" customHeight="1">
      <c r="B22" s="600"/>
      <c r="C22" s="601"/>
      <c r="D22" s="613"/>
      <c r="E22" s="614"/>
      <c r="F22" s="614"/>
      <c r="G22" s="614"/>
      <c r="H22" s="614"/>
      <c r="I22" s="614"/>
      <c r="J22" s="614"/>
      <c r="K22" s="610"/>
      <c r="L22" s="610"/>
      <c r="M22" s="610"/>
      <c r="N22" s="610"/>
      <c r="O22" s="610"/>
      <c r="P22" s="610"/>
      <c r="Q22" s="608"/>
      <c r="R22" s="608"/>
      <c r="S22" s="608"/>
      <c r="T22" s="608"/>
      <c r="U22" s="608"/>
      <c r="V22" s="608"/>
      <c r="W22" s="608"/>
      <c r="X22" s="608"/>
      <c r="Y22" s="608"/>
      <c r="Z22" s="608"/>
      <c r="AA22" s="608"/>
      <c r="AB22" s="608"/>
      <c r="AC22" s="608"/>
      <c r="AD22" s="608"/>
      <c r="AE22" s="608"/>
      <c r="AF22" s="608"/>
      <c r="AG22" s="608"/>
      <c r="AH22" s="608"/>
      <c r="AI22" s="608"/>
      <c r="AJ22" s="608"/>
      <c r="AK22" s="608"/>
      <c r="AL22" s="608"/>
      <c r="AM22" s="608"/>
      <c r="AN22" s="608"/>
      <c r="AO22" s="608"/>
      <c r="AP22" s="608"/>
      <c r="AQ22" s="608"/>
      <c r="AR22" s="608"/>
      <c r="AS22" s="608"/>
      <c r="AT22" s="608"/>
      <c r="AU22" s="608"/>
      <c r="AV22" s="608"/>
      <c r="AW22" s="608"/>
      <c r="AX22" s="608"/>
      <c r="AY22" s="608"/>
      <c r="AZ22" s="609"/>
    </row>
    <row r="23" spans="2:52" ht="15" customHeight="1">
      <c r="B23" s="600"/>
      <c r="C23" s="601"/>
      <c r="D23" s="613"/>
      <c r="E23" s="614"/>
      <c r="F23" s="614"/>
      <c r="G23" s="614"/>
      <c r="H23" s="614"/>
      <c r="I23" s="614"/>
      <c r="J23" s="614"/>
      <c r="K23" s="610"/>
      <c r="L23" s="610"/>
      <c r="M23" s="610"/>
      <c r="N23" s="610"/>
      <c r="O23" s="610"/>
      <c r="P23" s="610"/>
      <c r="Q23" s="608"/>
      <c r="R23" s="608"/>
      <c r="S23" s="608"/>
      <c r="T23" s="608"/>
      <c r="U23" s="608"/>
      <c r="V23" s="608"/>
      <c r="W23" s="608"/>
      <c r="X23" s="608"/>
      <c r="Y23" s="608"/>
      <c r="Z23" s="608"/>
      <c r="AA23" s="608"/>
      <c r="AB23" s="608"/>
      <c r="AC23" s="608"/>
      <c r="AD23" s="608"/>
      <c r="AE23" s="608"/>
      <c r="AF23" s="608"/>
      <c r="AG23" s="608"/>
      <c r="AH23" s="608"/>
      <c r="AI23" s="608"/>
      <c r="AJ23" s="608"/>
      <c r="AK23" s="608"/>
      <c r="AL23" s="608"/>
      <c r="AM23" s="608"/>
      <c r="AN23" s="608"/>
      <c r="AO23" s="608"/>
      <c r="AP23" s="608"/>
      <c r="AQ23" s="608"/>
      <c r="AR23" s="608"/>
      <c r="AS23" s="608"/>
      <c r="AT23" s="608"/>
      <c r="AU23" s="608"/>
      <c r="AV23" s="608"/>
      <c r="AW23" s="608"/>
      <c r="AX23" s="608"/>
      <c r="AY23" s="608"/>
      <c r="AZ23" s="609"/>
    </row>
    <row r="24" spans="2:52" ht="15" customHeight="1">
      <c r="B24" s="600"/>
      <c r="C24" s="601"/>
      <c r="D24" s="613"/>
      <c r="E24" s="614"/>
      <c r="F24" s="614"/>
      <c r="G24" s="614"/>
      <c r="H24" s="614"/>
      <c r="I24" s="614"/>
      <c r="J24" s="614"/>
      <c r="K24" s="610"/>
      <c r="L24" s="610"/>
      <c r="M24" s="610"/>
      <c r="N24" s="610"/>
      <c r="O24" s="610"/>
      <c r="P24" s="610"/>
      <c r="Q24" s="608"/>
      <c r="R24" s="608"/>
      <c r="S24" s="608"/>
      <c r="T24" s="608"/>
      <c r="U24" s="608"/>
      <c r="V24" s="608"/>
      <c r="W24" s="608"/>
      <c r="X24" s="608"/>
      <c r="Y24" s="608"/>
      <c r="Z24" s="608"/>
      <c r="AA24" s="608"/>
      <c r="AB24" s="608"/>
      <c r="AC24" s="608"/>
      <c r="AD24" s="608"/>
      <c r="AE24" s="608"/>
      <c r="AF24" s="608"/>
      <c r="AG24" s="608"/>
      <c r="AH24" s="608"/>
      <c r="AI24" s="608"/>
      <c r="AJ24" s="608"/>
      <c r="AK24" s="608"/>
      <c r="AL24" s="608"/>
      <c r="AM24" s="608"/>
      <c r="AN24" s="608"/>
      <c r="AO24" s="608"/>
      <c r="AP24" s="608"/>
      <c r="AQ24" s="608"/>
      <c r="AR24" s="608"/>
      <c r="AS24" s="608"/>
      <c r="AT24" s="608"/>
      <c r="AU24" s="608"/>
      <c r="AV24" s="608"/>
      <c r="AW24" s="608"/>
      <c r="AX24" s="608"/>
      <c r="AY24" s="608"/>
      <c r="AZ24" s="609"/>
    </row>
    <row r="25" spans="2:52" ht="15" customHeight="1">
      <c r="B25" s="600"/>
      <c r="C25" s="601"/>
      <c r="D25" s="629"/>
      <c r="E25" s="630"/>
      <c r="F25" s="630"/>
      <c r="G25" s="630"/>
      <c r="H25" s="630"/>
      <c r="I25" s="630"/>
      <c r="J25" s="630"/>
      <c r="K25" s="621"/>
      <c r="L25" s="621"/>
      <c r="M25" s="621"/>
      <c r="N25" s="621"/>
      <c r="O25" s="621"/>
      <c r="P25" s="621"/>
      <c r="Q25" s="622"/>
      <c r="R25" s="622"/>
      <c r="S25" s="622"/>
      <c r="T25" s="622"/>
      <c r="U25" s="622"/>
      <c r="V25" s="622"/>
      <c r="W25" s="622"/>
      <c r="X25" s="622"/>
      <c r="Y25" s="622"/>
      <c r="Z25" s="622"/>
      <c r="AA25" s="622"/>
      <c r="AB25" s="622"/>
      <c r="AC25" s="622"/>
      <c r="AD25" s="622"/>
      <c r="AE25" s="622"/>
      <c r="AF25" s="622"/>
      <c r="AG25" s="622"/>
      <c r="AH25" s="622"/>
      <c r="AI25" s="622"/>
      <c r="AJ25" s="622"/>
      <c r="AK25" s="622"/>
      <c r="AL25" s="622"/>
      <c r="AM25" s="622"/>
      <c r="AN25" s="622"/>
      <c r="AO25" s="622"/>
      <c r="AP25" s="622"/>
      <c r="AQ25" s="622"/>
      <c r="AR25" s="622"/>
      <c r="AS25" s="622"/>
      <c r="AT25" s="622"/>
      <c r="AU25" s="622"/>
      <c r="AV25" s="622"/>
      <c r="AW25" s="622"/>
      <c r="AX25" s="622"/>
      <c r="AY25" s="622"/>
      <c r="AZ25" s="623"/>
    </row>
    <row r="26" spans="2:52" ht="15" customHeight="1">
      <c r="B26" s="600"/>
      <c r="C26" s="601"/>
      <c r="D26" s="611" t="s">
        <v>194</v>
      </c>
      <c r="E26" s="612"/>
      <c r="F26" s="612"/>
      <c r="G26" s="612"/>
      <c r="H26" s="612"/>
      <c r="I26" s="612"/>
      <c r="J26" s="612"/>
      <c r="K26" s="626"/>
      <c r="L26" s="626"/>
      <c r="M26" s="626"/>
      <c r="N26" s="626"/>
      <c r="O26" s="626"/>
      <c r="P26" s="626"/>
      <c r="Q26" s="627"/>
      <c r="R26" s="627"/>
      <c r="S26" s="627"/>
      <c r="T26" s="627"/>
      <c r="U26" s="627"/>
      <c r="V26" s="627"/>
      <c r="W26" s="627"/>
      <c r="X26" s="627"/>
      <c r="Y26" s="627"/>
      <c r="Z26" s="627"/>
      <c r="AA26" s="627"/>
      <c r="AB26" s="627"/>
      <c r="AC26" s="627"/>
      <c r="AD26" s="627"/>
      <c r="AE26" s="627"/>
      <c r="AF26" s="627"/>
      <c r="AG26" s="627"/>
      <c r="AH26" s="627"/>
      <c r="AI26" s="627"/>
      <c r="AJ26" s="627"/>
      <c r="AK26" s="627"/>
      <c r="AL26" s="627"/>
      <c r="AM26" s="627"/>
      <c r="AN26" s="627"/>
      <c r="AO26" s="627"/>
      <c r="AP26" s="627"/>
      <c r="AQ26" s="627"/>
      <c r="AR26" s="627"/>
      <c r="AS26" s="627"/>
      <c r="AT26" s="627"/>
      <c r="AU26" s="627"/>
      <c r="AV26" s="627"/>
      <c r="AW26" s="627"/>
      <c r="AX26" s="627"/>
      <c r="AY26" s="627"/>
      <c r="AZ26" s="628"/>
    </row>
    <row r="27" spans="2:52" ht="15" customHeight="1">
      <c r="B27" s="600"/>
      <c r="C27" s="601"/>
      <c r="D27" s="613"/>
      <c r="E27" s="614"/>
      <c r="F27" s="614"/>
      <c r="G27" s="614"/>
      <c r="H27" s="614"/>
      <c r="I27" s="614"/>
      <c r="J27" s="614"/>
      <c r="K27" s="610"/>
      <c r="L27" s="610"/>
      <c r="M27" s="610"/>
      <c r="N27" s="610"/>
      <c r="O27" s="610"/>
      <c r="P27" s="610"/>
      <c r="Q27" s="608"/>
      <c r="R27" s="608"/>
      <c r="S27" s="608"/>
      <c r="T27" s="608"/>
      <c r="U27" s="608"/>
      <c r="V27" s="608"/>
      <c r="W27" s="608"/>
      <c r="X27" s="608"/>
      <c r="Y27" s="608"/>
      <c r="Z27" s="608"/>
      <c r="AA27" s="608"/>
      <c r="AB27" s="608"/>
      <c r="AC27" s="608"/>
      <c r="AD27" s="608"/>
      <c r="AE27" s="608"/>
      <c r="AF27" s="608"/>
      <c r="AG27" s="608"/>
      <c r="AH27" s="608"/>
      <c r="AI27" s="608"/>
      <c r="AJ27" s="608"/>
      <c r="AK27" s="608"/>
      <c r="AL27" s="608"/>
      <c r="AM27" s="608"/>
      <c r="AN27" s="608"/>
      <c r="AO27" s="608"/>
      <c r="AP27" s="608"/>
      <c r="AQ27" s="608"/>
      <c r="AR27" s="608"/>
      <c r="AS27" s="608"/>
      <c r="AT27" s="608"/>
      <c r="AU27" s="608"/>
      <c r="AV27" s="608"/>
      <c r="AW27" s="608"/>
      <c r="AX27" s="608"/>
      <c r="AY27" s="608"/>
      <c r="AZ27" s="609"/>
    </row>
    <row r="28" spans="2:52" ht="15" customHeight="1">
      <c r="B28" s="600"/>
      <c r="C28" s="601"/>
      <c r="D28" s="613"/>
      <c r="E28" s="614"/>
      <c r="F28" s="614"/>
      <c r="G28" s="614"/>
      <c r="H28" s="614"/>
      <c r="I28" s="614"/>
      <c r="J28" s="614"/>
      <c r="K28" s="610"/>
      <c r="L28" s="610"/>
      <c r="M28" s="610"/>
      <c r="N28" s="610"/>
      <c r="O28" s="610"/>
      <c r="P28" s="610"/>
      <c r="Q28" s="608"/>
      <c r="R28" s="608"/>
      <c r="S28" s="608"/>
      <c r="T28" s="608"/>
      <c r="U28" s="608"/>
      <c r="V28" s="608"/>
      <c r="W28" s="608"/>
      <c r="X28" s="608"/>
      <c r="Y28" s="608"/>
      <c r="Z28" s="608"/>
      <c r="AA28" s="608"/>
      <c r="AB28" s="608"/>
      <c r="AC28" s="608"/>
      <c r="AD28" s="608"/>
      <c r="AE28" s="608"/>
      <c r="AF28" s="608"/>
      <c r="AG28" s="608"/>
      <c r="AH28" s="608"/>
      <c r="AI28" s="608"/>
      <c r="AJ28" s="608"/>
      <c r="AK28" s="608"/>
      <c r="AL28" s="608"/>
      <c r="AM28" s="608"/>
      <c r="AN28" s="608"/>
      <c r="AO28" s="608"/>
      <c r="AP28" s="608"/>
      <c r="AQ28" s="608"/>
      <c r="AR28" s="608"/>
      <c r="AS28" s="608"/>
      <c r="AT28" s="608"/>
      <c r="AU28" s="608"/>
      <c r="AV28" s="608"/>
      <c r="AW28" s="608"/>
      <c r="AX28" s="608"/>
      <c r="AY28" s="608"/>
      <c r="AZ28" s="609"/>
    </row>
    <row r="29" spans="2:52" ht="15" customHeight="1">
      <c r="B29" s="600"/>
      <c r="C29" s="601"/>
      <c r="D29" s="613"/>
      <c r="E29" s="614"/>
      <c r="F29" s="614"/>
      <c r="G29" s="614"/>
      <c r="H29" s="614"/>
      <c r="I29" s="614"/>
      <c r="J29" s="614"/>
      <c r="K29" s="610"/>
      <c r="L29" s="610"/>
      <c r="M29" s="610"/>
      <c r="N29" s="610"/>
      <c r="O29" s="610"/>
      <c r="P29" s="610"/>
      <c r="Q29" s="608"/>
      <c r="R29" s="608"/>
      <c r="S29" s="608"/>
      <c r="T29" s="608"/>
      <c r="U29" s="608"/>
      <c r="V29" s="608"/>
      <c r="W29" s="608"/>
      <c r="X29" s="608"/>
      <c r="Y29" s="608"/>
      <c r="Z29" s="608"/>
      <c r="AA29" s="608"/>
      <c r="AB29" s="608"/>
      <c r="AC29" s="608"/>
      <c r="AD29" s="608"/>
      <c r="AE29" s="608"/>
      <c r="AF29" s="608"/>
      <c r="AG29" s="608"/>
      <c r="AH29" s="608"/>
      <c r="AI29" s="608"/>
      <c r="AJ29" s="608"/>
      <c r="AK29" s="608"/>
      <c r="AL29" s="608"/>
      <c r="AM29" s="608"/>
      <c r="AN29" s="608"/>
      <c r="AO29" s="608"/>
      <c r="AP29" s="608"/>
      <c r="AQ29" s="608"/>
      <c r="AR29" s="608"/>
      <c r="AS29" s="608"/>
      <c r="AT29" s="608"/>
      <c r="AU29" s="608"/>
      <c r="AV29" s="608"/>
      <c r="AW29" s="608"/>
      <c r="AX29" s="608"/>
      <c r="AY29" s="608"/>
      <c r="AZ29" s="609"/>
    </row>
    <row r="30" spans="2:52" ht="15" customHeight="1">
      <c r="B30" s="600"/>
      <c r="C30" s="601"/>
      <c r="D30" s="629"/>
      <c r="E30" s="630"/>
      <c r="F30" s="630"/>
      <c r="G30" s="630"/>
      <c r="H30" s="630"/>
      <c r="I30" s="630"/>
      <c r="J30" s="630"/>
      <c r="K30" s="610"/>
      <c r="L30" s="610"/>
      <c r="M30" s="610"/>
      <c r="N30" s="610"/>
      <c r="O30" s="610"/>
      <c r="P30" s="610"/>
      <c r="Q30" s="608"/>
      <c r="R30" s="608"/>
      <c r="S30" s="608"/>
      <c r="T30" s="608"/>
      <c r="U30" s="608"/>
      <c r="V30" s="608"/>
      <c r="W30" s="608"/>
      <c r="X30" s="608"/>
      <c r="Y30" s="608"/>
      <c r="Z30" s="608"/>
      <c r="AA30" s="608"/>
      <c r="AB30" s="608"/>
      <c r="AC30" s="608"/>
      <c r="AD30" s="608"/>
      <c r="AE30" s="608"/>
      <c r="AF30" s="608"/>
      <c r="AG30" s="608"/>
      <c r="AH30" s="608"/>
      <c r="AI30" s="608"/>
      <c r="AJ30" s="608"/>
      <c r="AK30" s="608"/>
      <c r="AL30" s="608"/>
      <c r="AM30" s="608"/>
      <c r="AN30" s="608"/>
      <c r="AO30" s="608"/>
      <c r="AP30" s="608"/>
      <c r="AQ30" s="608"/>
      <c r="AR30" s="608"/>
      <c r="AS30" s="608"/>
      <c r="AT30" s="608"/>
      <c r="AU30" s="608"/>
      <c r="AV30" s="608"/>
      <c r="AW30" s="608"/>
      <c r="AX30" s="608"/>
      <c r="AY30" s="608"/>
      <c r="AZ30" s="609"/>
    </row>
    <row r="31" spans="2:52" ht="15" customHeight="1">
      <c r="B31" s="600"/>
      <c r="C31" s="601"/>
      <c r="D31" s="611" t="s">
        <v>195</v>
      </c>
      <c r="E31" s="612"/>
      <c r="F31" s="612"/>
      <c r="G31" s="612"/>
      <c r="H31" s="612"/>
      <c r="I31" s="612"/>
      <c r="J31" s="612"/>
      <c r="K31" s="617"/>
      <c r="L31" s="617"/>
      <c r="M31" s="617"/>
      <c r="N31" s="617"/>
      <c r="O31" s="617"/>
      <c r="P31" s="617"/>
      <c r="Q31" s="618"/>
      <c r="R31" s="618"/>
      <c r="S31" s="618"/>
      <c r="T31" s="618"/>
      <c r="U31" s="618"/>
      <c r="V31" s="618"/>
      <c r="W31" s="618"/>
      <c r="X31" s="618"/>
      <c r="Y31" s="618"/>
      <c r="Z31" s="618"/>
      <c r="AA31" s="618"/>
      <c r="AB31" s="618"/>
      <c r="AC31" s="618"/>
      <c r="AD31" s="618"/>
      <c r="AE31" s="618"/>
      <c r="AF31" s="618"/>
      <c r="AG31" s="618"/>
      <c r="AH31" s="618"/>
      <c r="AI31" s="618"/>
      <c r="AJ31" s="618"/>
      <c r="AK31" s="618"/>
      <c r="AL31" s="618"/>
      <c r="AM31" s="618"/>
      <c r="AN31" s="618"/>
      <c r="AO31" s="618"/>
      <c r="AP31" s="618"/>
      <c r="AQ31" s="618"/>
      <c r="AR31" s="618"/>
      <c r="AS31" s="618"/>
      <c r="AT31" s="618"/>
      <c r="AU31" s="618"/>
      <c r="AV31" s="618"/>
      <c r="AW31" s="618"/>
      <c r="AX31" s="618"/>
      <c r="AY31" s="618"/>
      <c r="AZ31" s="619"/>
    </row>
    <row r="32" spans="2:52" ht="15" customHeight="1">
      <c r="B32" s="600"/>
      <c r="C32" s="601"/>
      <c r="D32" s="613"/>
      <c r="E32" s="614"/>
      <c r="F32" s="614"/>
      <c r="G32" s="614"/>
      <c r="H32" s="614"/>
      <c r="I32" s="614"/>
      <c r="J32" s="614"/>
      <c r="K32" s="610"/>
      <c r="L32" s="610"/>
      <c r="M32" s="610"/>
      <c r="N32" s="610"/>
      <c r="O32" s="610"/>
      <c r="P32" s="610"/>
      <c r="Q32" s="608"/>
      <c r="R32" s="608"/>
      <c r="S32" s="608"/>
      <c r="T32" s="608"/>
      <c r="U32" s="608"/>
      <c r="V32" s="608"/>
      <c r="W32" s="608"/>
      <c r="X32" s="608"/>
      <c r="Y32" s="608"/>
      <c r="Z32" s="608"/>
      <c r="AA32" s="608"/>
      <c r="AB32" s="608"/>
      <c r="AC32" s="608"/>
      <c r="AD32" s="608"/>
      <c r="AE32" s="608"/>
      <c r="AF32" s="608"/>
      <c r="AG32" s="608"/>
      <c r="AH32" s="608"/>
      <c r="AI32" s="608"/>
      <c r="AJ32" s="608"/>
      <c r="AK32" s="608"/>
      <c r="AL32" s="608"/>
      <c r="AM32" s="608"/>
      <c r="AN32" s="608"/>
      <c r="AO32" s="608"/>
      <c r="AP32" s="608"/>
      <c r="AQ32" s="608"/>
      <c r="AR32" s="608"/>
      <c r="AS32" s="608"/>
      <c r="AT32" s="608"/>
      <c r="AU32" s="608"/>
      <c r="AV32" s="608"/>
      <c r="AW32" s="608"/>
      <c r="AX32" s="608"/>
      <c r="AY32" s="608"/>
      <c r="AZ32" s="609"/>
    </row>
    <row r="33" spans="2:52" ht="15" customHeight="1">
      <c r="B33" s="600"/>
      <c r="C33" s="601"/>
      <c r="D33" s="613"/>
      <c r="E33" s="614"/>
      <c r="F33" s="614"/>
      <c r="G33" s="614"/>
      <c r="H33" s="614"/>
      <c r="I33" s="614"/>
      <c r="J33" s="614"/>
      <c r="K33" s="610"/>
      <c r="L33" s="610"/>
      <c r="M33" s="610"/>
      <c r="N33" s="610"/>
      <c r="O33" s="610"/>
      <c r="P33" s="610"/>
      <c r="Q33" s="608"/>
      <c r="R33" s="608"/>
      <c r="S33" s="608"/>
      <c r="T33" s="608"/>
      <c r="U33" s="608"/>
      <c r="V33" s="608"/>
      <c r="W33" s="608"/>
      <c r="X33" s="608"/>
      <c r="Y33" s="608"/>
      <c r="Z33" s="608"/>
      <c r="AA33" s="608"/>
      <c r="AB33" s="608"/>
      <c r="AC33" s="608"/>
      <c r="AD33" s="608"/>
      <c r="AE33" s="608"/>
      <c r="AF33" s="608"/>
      <c r="AG33" s="608"/>
      <c r="AH33" s="608"/>
      <c r="AI33" s="608"/>
      <c r="AJ33" s="608"/>
      <c r="AK33" s="608"/>
      <c r="AL33" s="608"/>
      <c r="AM33" s="608"/>
      <c r="AN33" s="608"/>
      <c r="AO33" s="608"/>
      <c r="AP33" s="608"/>
      <c r="AQ33" s="608"/>
      <c r="AR33" s="608"/>
      <c r="AS33" s="608"/>
      <c r="AT33" s="608"/>
      <c r="AU33" s="608"/>
      <c r="AV33" s="608"/>
      <c r="AW33" s="608"/>
      <c r="AX33" s="608"/>
      <c r="AY33" s="608"/>
      <c r="AZ33" s="609"/>
    </row>
    <row r="34" spans="2:52" ht="15" customHeight="1">
      <c r="B34" s="600"/>
      <c r="C34" s="601"/>
      <c r="D34" s="613"/>
      <c r="E34" s="614"/>
      <c r="F34" s="614"/>
      <c r="G34" s="614"/>
      <c r="H34" s="614"/>
      <c r="I34" s="614"/>
      <c r="J34" s="614"/>
      <c r="K34" s="610"/>
      <c r="L34" s="610"/>
      <c r="M34" s="610"/>
      <c r="N34" s="610"/>
      <c r="O34" s="610"/>
      <c r="P34" s="610"/>
      <c r="Q34" s="608"/>
      <c r="R34" s="608"/>
      <c r="S34" s="608"/>
      <c r="T34" s="608"/>
      <c r="U34" s="608"/>
      <c r="V34" s="608"/>
      <c r="W34" s="608"/>
      <c r="X34" s="608"/>
      <c r="Y34" s="608"/>
      <c r="Z34" s="608"/>
      <c r="AA34" s="608"/>
      <c r="AB34" s="608"/>
      <c r="AC34" s="608"/>
      <c r="AD34" s="608"/>
      <c r="AE34" s="608"/>
      <c r="AF34" s="608"/>
      <c r="AG34" s="608"/>
      <c r="AH34" s="608"/>
      <c r="AI34" s="608"/>
      <c r="AJ34" s="608"/>
      <c r="AK34" s="608"/>
      <c r="AL34" s="608"/>
      <c r="AM34" s="608"/>
      <c r="AN34" s="608"/>
      <c r="AO34" s="608"/>
      <c r="AP34" s="608"/>
      <c r="AQ34" s="608"/>
      <c r="AR34" s="608"/>
      <c r="AS34" s="608"/>
      <c r="AT34" s="608"/>
      <c r="AU34" s="608"/>
      <c r="AV34" s="608"/>
      <c r="AW34" s="608"/>
      <c r="AX34" s="608"/>
      <c r="AY34" s="608"/>
      <c r="AZ34" s="609"/>
    </row>
    <row r="35" spans="2:52" ht="15" customHeight="1">
      <c r="B35" s="600"/>
      <c r="C35" s="601"/>
      <c r="D35" s="629"/>
      <c r="E35" s="630"/>
      <c r="F35" s="630"/>
      <c r="G35" s="630"/>
      <c r="H35" s="630"/>
      <c r="I35" s="630"/>
      <c r="J35" s="630"/>
      <c r="K35" s="621"/>
      <c r="L35" s="621"/>
      <c r="M35" s="621"/>
      <c r="N35" s="621"/>
      <c r="O35" s="621"/>
      <c r="P35" s="621"/>
      <c r="Q35" s="622"/>
      <c r="R35" s="622"/>
      <c r="S35" s="622"/>
      <c r="T35" s="622"/>
      <c r="U35" s="622"/>
      <c r="V35" s="622"/>
      <c r="W35" s="622"/>
      <c r="X35" s="622"/>
      <c r="Y35" s="622"/>
      <c r="Z35" s="622"/>
      <c r="AA35" s="622"/>
      <c r="AB35" s="622"/>
      <c r="AC35" s="622"/>
      <c r="AD35" s="622"/>
      <c r="AE35" s="622"/>
      <c r="AF35" s="622"/>
      <c r="AG35" s="622"/>
      <c r="AH35" s="622"/>
      <c r="AI35" s="622"/>
      <c r="AJ35" s="622"/>
      <c r="AK35" s="622"/>
      <c r="AL35" s="622"/>
      <c r="AM35" s="622"/>
      <c r="AN35" s="622"/>
      <c r="AO35" s="622"/>
      <c r="AP35" s="622"/>
      <c r="AQ35" s="622"/>
      <c r="AR35" s="622"/>
      <c r="AS35" s="622"/>
      <c r="AT35" s="622"/>
      <c r="AU35" s="622"/>
      <c r="AV35" s="622"/>
      <c r="AW35" s="622"/>
      <c r="AX35" s="622"/>
      <c r="AY35" s="622"/>
      <c r="AZ35" s="623"/>
    </row>
    <row r="36" spans="2:52" ht="15" customHeight="1">
      <c r="B36" s="600"/>
      <c r="C36" s="601"/>
      <c r="D36" s="624" t="s">
        <v>196</v>
      </c>
      <c r="E36" s="625"/>
      <c r="F36" s="625"/>
      <c r="G36" s="625"/>
      <c r="H36" s="625"/>
      <c r="I36" s="625"/>
      <c r="J36" s="625"/>
      <c r="K36" s="626"/>
      <c r="L36" s="626"/>
      <c r="M36" s="626"/>
      <c r="N36" s="626"/>
      <c r="O36" s="626"/>
      <c r="P36" s="626"/>
      <c r="Q36" s="627"/>
      <c r="R36" s="627"/>
      <c r="S36" s="627"/>
      <c r="T36" s="627"/>
      <c r="U36" s="627"/>
      <c r="V36" s="627"/>
      <c r="W36" s="627"/>
      <c r="X36" s="627"/>
      <c r="Y36" s="627"/>
      <c r="Z36" s="627"/>
      <c r="AA36" s="627"/>
      <c r="AB36" s="627"/>
      <c r="AC36" s="627"/>
      <c r="AD36" s="627"/>
      <c r="AE36" s="627"/>
      <c r="AF36" s="627"/>
      <c r="AG36" s="627"/>
      <c r="AH36" s="627"/>
      <c r="AI36" s="627"/>
      <c r="AJ36" s="627"/>
      <c r="AK36" s="627"/>
      <c r="AL36" s="627"/>
      <c r="AM36" s="627"/>
      <c r="AN36" s="627"/>
      <c r="AO36" s="627"/>
      <c r="AP36" s="627"/>
      <c r="AQ36" s="627"/>
      <c r="AR36" s="627"/>
      <c r="AS36" s="627"/>
      <c r="AT36" s="627"/>
      <c r="AU36" s="627"/>
      <c r="AV36" s="627"/>
      <c r="AW36" s="627"/>
      <c r="AX36" s="627"/>
      <c r="AY36" s="627"/>
      <c r="AZ36" s="628"/>
    </row>
    <row r="37" spans="2:52" ht="15" customHeight="1">
      <c r="B37" s="600"/>
      <c r="C37" s="601"/>
      <c r="D37" s="613"/>
      <c r="E37" s="614"/>
      <c r="F37" s="614"/>
      <c r="G37" s="614"/>
      <c r="H37" s="614"/>
      <c r="I37" s="614"/>
      <c r="J37" s="614"/>
      <c r="K37" s="610"/>
      <c r="L37" s="610"/>
      <c r="M37" s="610"/>
      <c r="N37" s="610"/>
      <c r="O37" s="610"/>
      <c r="P37" s="610"/>
      <c r="Q37" s="608"/>
      <c r="R37" s="608"/>
      <c r="S37" s="608"/>
      <c r="T37" s="608"/>
      <c r="U37" s="608"/>
      <c r="V37" s="608"/>
      <c r="W37" s="608"/>
      <c r="X37" s="608"/>
      <c r="Y37" s="608"/>
      <c r="Z37" s="608"/>
      <c r="AA37" s="608"/>
      <c r="AB37" s="608"/>
      <c r="AC37" s="608"/>
      <c r="AD37" s="608"/>
      <c r="AE37" s="608"/>
      <c r="AF37" s="608"/>
      <c r="AG37" s="608"/>
      <c r="AH37" s="608"/>
      <c r="AI37" s="608"/>
      <c r="AJ37" s="608"/>
      <c r="AK37" s="608"/>
      <c r="AL37" s="608"/>
      <c r="AM37" s="608"/>
      <c r="AN37" s="608"/>
      <c r="AO37" s="608"/>
      <c r="AP37" s="608"/>
      <c r="AQ37" s="608"/>
      <c r="AR37" s="608"/>
      <c r="AS37" s="608"/>
      <c r="AT37" s="608"/>
      <c r="AU37" s="608"/>
      <c r="AV37" s="608"/>
      <c r="AW37" s="608"/>
      <c r="AX37" s="608"/>
      <c r="AY37" s="608"/>
      <c r="AZ37" s="609"/>
    </row>
    <row r="38" spans="2:52" ht="15" customHeight="1">
      <c r="B38" s="600"/>
      <c r="C38" s="601"/>
      <c r="D38" s="613"/>
      <c r="E38" s="614"/>
      <c r="F38" s="614"/>
      <c r="G38" s="614"/>
      <c r="H38" s="614"/>
      <c r="I38" s="614"/>
      <c r="J38" s="614"/>
      <c r="K38" s="610"/>
      <c r="L38" s="610"/>
      <c r="M38" s="610"/>
      <c r="N38" s="610"/>
      <c r="O38" s="610"/>
      <c r="P38" s="610"/>
      <c r="Q38" s="608"/>
      <c r="R38" s="608"/>
      <c r="S38" s="608"/>
      <c r="T38" s="608"/>
      <c r="U38" s="608"/>
      <c r="V38" s="608"/>
      <c r="W38" s="608"/>
      <c r="X38" s="608"/>
      <c r="Y38" s="608"/>
      <c r="Z38" s="608"/>
      <c r="AA38" s="608"/>
      <c r="AB38" s="608"/>
      <c r="AC38" s="608"/>
      <c r="AD38" s="608"/>
      <c r="AE38" s="608"/>
      <c r="AF38" s="608"/>
      <c r="AG38" s="608"/>
      <c r="AH38" s="608"/>
      <c r="AI38" s="608"/>
      <c r="AJ38" s="608"/>
      <c r="AK38" s="608"/>
      <c r="AL38" s="608"/>
      <c r="AM38" s="608"/>
      <c r="AN38" s="608"/>
      <c r="AO38" s="608"/>
      <c r="AP38" s="608"/>
      <c r="AQ38" s="608"/>
      <c r="AR38" s="608"/>
      <c r="AS38" s="608"/>
      <c r="AT38" s="608"/>
      <c r="AU38" s="608"/>
      <c r="AV38" s="608"/>
      <c r="AW38" s="608"/>
      <c r="AX38" s="608"/>
      <c r="AY38" s="608"/>
      <c r="AZ38" s="609"/>
    </row>
    <row r="39" spans="2:52" ht="15" customHeight="1">
      <c r="B39" s="600"/>
      <c r="C39" s="601"/>
      <c r="D39" s="611" t="s">
        <v>583</v>
      </c>
      <c r="E39" s="612"/>
      <c r="F39" s="612"/>
      <c r="G39" s="612"/>
      <c r="H39" s="612"/>
      <c r="I39" s="612"/>
      <c r="J39" s="612"/>
      <c r="K39" s="617"/>
      <c r="L39" s="617"/>
      <c r="M39" s="617"/>
      <c r="N39" s="617"/>
      <c r="O39" s="617"/>
      <c r="P39" s="617"/>
      <c r="Q39" s="618"/>
      <c r="R39" s="618"/>
      <c r="S39" s="618"/>
      <c r="T39" s="618"/>
      <c r="U39" s="618"/>
      <c r="V39" s="618"/>
      <c r="W39" s="618"/>
      <c r="X39" s="618"/>
      <c r="Y39" s="618"/>
      <c r="Z39" s="618"/>
      <c r="AA39" s="618"/>
      <c r="AB39" s="618"/>
      <c r="AC39" s="618"/>
      <c r="AD39" s="618"/>
      <c r="AE39" s="618"/>
      <c r="AF39" s="618"/>
      <c r="AG39" s="618"/>
      <c r="AH39" s="618"/>
      <c r="AI39" s="618"/>
      <c r="AJ39" s="618"/>
      <c r="AK39" s="618"/>
      <c r="AL39" s="618"/>
      <c r="AM39" s="618"/>
      <c r="AN39" s="618"/>
      <c r="AO39" s="618"/>
      <c r="AP39" s="618"/>
      <c r="AQ39" s="618"/>
      <c r="AR39" s="618"/>
      <c r="AS39" s="618"/>
      <c r="AT39" s="618"/>
      <c r="AU39" s="618"/>
      <c r="AV39" s="618"/>
      <c r="AW39" s="618"/>
      <c r="AX39" s="618"/>
      <c r="AY39" s="618"/>
      <c r="AZ39" s="619"/>
    </row>
    <row r="40" spans="2:52" ht="15" customHeight="1">
      <c r="B40" s="600"/>
      <c r="C40" s="601"/>
      <c r="D40" s="613"/>
      <c r="E40" s="614"/>
      <c r="F40" s="614"/>
      <c r="G40" s="614"/>
      <c r="H40" s="614"/>
      <c r="I40" s="614"/>
      <c r="J40" s="614"/>
      <c r="K40" s="610"/>
      <c r="L40" s="610"/>
      <c r="M40" s="610"/>
      <c r="N40" s="610"/>
      <c r="O40" s="610"/>
      <c r="P40" s="610"/>
      <c r="Q40" s="608"/>
      <c r="R40" s="608"/>
      <c r="S40" s="608"/>
      <c r="T40" s="608"/>
      <c r="U40" s="608"/>
      <c r="V40" s="608"/>
      <c r="W40" s="608"/>
      <c r="X40" s="608"/>
      <c r="Y40" s="608"/>
      <c r="Z40" s="608"/>
      <c r="AA40" s="608"/>
      <c r="AB40" s="608"/>
      <c r="AC40" s="608"/>
      <c r="AD40" s="608"/>
      <c r="AE40" s="608"/>
      <c r="AF40" s="608"/>
      <c r="AG40" s="608"/>
      <c r="AH40" s="608"/>
      <c r="AI40" s="608"/>
      <c r="AJ40" s="608"/>
      <c r="AK40" s="608"/>
      <c r="AL40" s="608"/>
      <c r="AM40" s="608"/>
      <c r="AN40" s="608"/>
      <c r="AO40" s="608"/>
      <c r="AP40" s="608"/>
      <c r="AQ40" s="608"/>
      <c r="AR40" s="608"/>
      <c r="AS40" s="608"/>
      <c r="AT40" s="608"/>
      <c r="AU40" s="608"/>
      <c r="AV40" s="608"/>
      <c r="AW40" s="608"/>
      <c r="AX40" s="608"/>
      <c r="AY40" s="608"/>
      <c r="AZ40" s="609"/>
    </row>
    <row r="41" spans="2:52" ht="15" customHeight="1">
      <c r="B41" s="600"/>
      <c r="C41" s="601"/>
      <c r="D41" s="613"/>
      <c r="E41" s="614"/>
      <c r="F41" s="614"/>
      <c r="G41" s="614"/>
      <c r="H41" s="614"/>
      <c r="I41" s="614"/>
      <c r="J41" s="614"/>
      <c r="K41" s="610"/>
      <c r="L41" s="610"/>
      <c r="M41" s="610"/>
      <c r="N41" s="610"/>
      <c r="O41" s="610"/>
      <c r="P41" s="610"/>
      <c r="Q41" s="608"/>
      <c r="R41" s="608"/>
      <c r="S41" s="608"/>
      <c r="T41" s="608"/>
      <c r="U41" s="608"/>
      <c r="V41" s="608"/>
      <c r="W41" s="608"/>
      <c r="X41" s="608"/>
      <c r="Y41" s="608"/>
      <c r="Z41" s="608"/>
      <c r="AA41" s="608"/>
      <c r="AB41" s="608"/>
      <c r="AC41" s="608"/>
      <c r="AD41" s="608"/>
      <c r="AE41" s="608"/>
      <c r="AF41" s="608"/>
      <c r="AG41" s="608"/>
      <c r="AH41" s="608"/>
      <c r="AI41" s="608"/>
      <c r="AJ41" s="608"/>
      <c r="AK41" s="608"/>
      <c r="AL41" s="608"/>
      <c r="AM41" s="608"/>
      <c r="AN41" s="608"/>
      <c r="AO41" s="608"/>
      <c r="AP41" s="608"/>
      <c r="AQ41" s="608"/>
      <c r="AR41" s="608"/>
      <c r="AS41" s="608"/>
      <c r="AT41" s="608"/>
      <c r="AU41" s="608"/>
      <c r="AV41" s="608"/>
      <c r="AW41" s="608"/>
      <c r="AX41" s="608"/>
      <c r="AY41" s="608"/>
      <c r="AZ41" s="609"/>
    </row>
    <row r="42" spans="2:52" ht="15" customHeight="1">
      <c r="B42" s="600"/>
      <c r="C42" s="601"/>
      <c r="D42" s="613"/>
      <c r="E42" s="614"/>
      <c r="F42" s="614"/>
      <c r="G42" s="614"/>
      <c r="H42" s="614"/>
      <c r="I42" s="614"/>
      <c r="J42" s="614"/>
      <c r="K42" s="610"/>
      <c r="L42" s="610"/>
      <c r="M42" s="610"/>
      <c r="N42" s="610"/>
      <c r="O42" s="610"/>
      <c r="P42" s="610"/>
      <c r="Q42" s="608"/>
      <c r="R42" s="608"/>
      <c r="S42" s="608"/>
      <c r="T42" s="608"/>
      <c r="U42" s="608"/>
      <c r="V42" s="608"/>
      <c r="W42" s="608"/>
      <c r="X42" s="608"/>
      <c r="Y42" s="608"/>
      <c r="Z42" s="608"/>
      <c r="AA42" s="608"/>
      <c r="AB42" s="608"/>
      <c r="AC42" s="608"/>
      <c r="AD42" s="608"/>
      <c r="AE42" s="608"/>
      <c r="AF42" s="608"/>
      <c r="AG42" s="608"/>
      <c r="AH42" s="608"/>
      <c r="AI42" s="608"/>
      <c r="AJ42" s="608"/>
      <c r="AK42" s="608"/>
      <c r="AL42" s="608"/>
      <c r="AM42" s="608"/>
      <c r="AN42" s="608"/>
      <c r="AO42" s="608"/>
      <c r="AP42" s="608"/>
      <c r="AQ42" s="608"/>
      <c r="AR42" s="608"/>
      <c r="AS42" s="608"/>
      <c r="AT42" s="608"/>
      <c r="AU42" s="608"/>
      <c r="AV42" s="608"/>
      <c r="AW42" s="608"/>
      <c r="AX42" s="608"/>
      <c r="AY42" s="608"/>
      <c r="AZ42" s="609"/>
    </row>
    <row r="43" spans="2:52" ht="15" customHeight="1" thickBot="1">
      <c r="B43" s="602"/>
      <c r="C43" s="603"/>
      <c r="D43" s="615"/>
      <c r="E43" s="616"/>
      <c r="F43" s="616"/>
      <c r="G43" s="616"/>
      <c r="H43" s="616"/>
      <c r="I43" s="616"/>
      <c r="J43" s="616"/>
      <c r="K43" s="620"/>
      <c r="L43" s="620"/>
      <c r="M43" s="620"/>
      <c r="N43" s="620"/>
      <c r="O43" s="620"/>
      <c r="P43" s="620"/>
      <c r="Q43" s="596"/>
      <c r="R43" s="596"/>
      <c r="S43" s="596"/>
      <c r="T43" s="596"/>
      <c r="U43" s="596"/>
      <c r="V43" s="596"/>
      <c r="W43" s="596"/>
      <c r="X43" s="596"/>
      <c r="Y43" s="596"/>
      <c r="Z43" s="596"/>
      <c r="AA43" s="596"/>
      <c r="AB43" s="596"/>
      <c r="AC43" s="596"/>
      <c r="AD43" s="596"/>
      <c r="AE43" s="596"/>
      <c r="AF43" s="596"/>
      <c r="AG43" s="596"/>
      <c r="AH43" s="596"/>
      <c r="AI43" s="596"/>
      <c r="AJ43" s="596"/>
      <c r="AK43" s="596"/>
      <c r="AL43" s="596"/>
      <c r="AM43" s="596"/>
      <c r="AN43" s="596"/>
      <c r="AO43" s="596"/>
      <c r="AP43" s="596"/>
      <c r="AQ43" s="596"/>
      <c r="AR43" s="596"/>
      <c r="AS43" s="596"/>
      <c r="AT43" s="596"/>
      <c r="AU43" s="596"/>
      <c r="AV43" s="596"/>
      <c r="AW43" s="596"/>
      <c r="AX43" s="596"/>
      <c r="AY43" s="596"/>
      <c r="AZ43" s="597"/>
    </row>
    <row r="44" spans="2:52" ht="15" customHeight="1" thickBot="1">
      <c r="B44" s="592" t="s">
        <v>197</v>
      </c>
      <c r="C44" s="593"/>
      <c r="D44" s="593"/>
      <c r="E44" s="593"/>
      <c r="F44" s="593"/>
      <c r="G44" s="593"/>
      <c r="H44" s="593"/>
      <c r="I44" s="593"/>
      <c r="J44" s="594"/>
      <c r="K44" s="595"/>
      <c r="L44" s="595"/>
      <c r="M44" s="595"/>
      <c r="N44" s="595"/>
      <c r="O44" s="595"/>
      <c r="P44" s="595"/>
      <c r="Q44" s="596"/>
      <c r="R44" s="596"/>
      <c r="S44" s="596"/>
      <c r="T44" s="596"/>
      <c r="U44" s="596"/>
      <c r="V44" s="596"/>
      <c r="W44" s="596"/>
      <c r="X44" s="596"/>
      <c r="Y44" s="596"/>
      <c r="Z44" s="596"/>
      <c r="AA44" s="596"/>
      <c r="AB44" s="596"/>
      <c r="AC44" s="596"/>
      <c r="AD44" s="596"/>
      <c r="AE44" s="596"/>
      <c r="AF44" s="596"/>
      <c r="AG44" s="596"/>
      <c r="AH44" s="596"/>
      <c r="AI44" s="596"/>
      <c r="AJ44" s="596"/>
      <c r="AK44" s="596"/>
      <c r="AL44" s="596"/>
      <c r="AM44" s="596"/>
      <c r="AN44" s="596"/>
      <c r="AO44" s="596"/>
      <c r="AP44" s="596"/>
      <c r="AQ44" s="596"/>
      <c r="AR44" s="596"/>
      <c r="AS44" s="596"/>
      <c r="AT44" s="596"/>
      <c r="AU44" s="596"/>
      <c r="AV44" s="596"/>
      <c r="AW44" s="596"/>
      <c r="AX44" s="596"/>
      <c r="AY44" s="596"/>
      <c r="AZ44" s="597"/>
    </row>
    <row r="45" spans="2:52">
      <c r="C45" s="33" t="s">
        <v>588</v>
      </c>
    </row>
  </sheetData>
  <mergeCells count="162">
    <mergeCell ref="A2:AZ2"/>
    <mergeCell ref="B4:C11"/>
    <mergeCell ref="D4:J4"/>
    <mergeCell ref="K4:AZ4"/>
    <mergeCell ref="D5:J5"/>
    <mergeCell ref="K5:AZ5"/>
    <mergeCell ref="D6:J7"/>
    <mergeCell ref="K6:N6"/>
    <mergeCell ref="O6:R6"/>
    <mergeCell ref="S6:T6"/>
    <mergeCell ref="D9:J9"/>
    <mergeCell ref="K9:L9"/>
    <mergeCell ref="M9:R9"/>
    <mergeCell ref="S9:T9"/>
    <mergeCell ref="AJ8:AM8"/>
    <mergeCell ref="AN8:AO8"/>
    <mergeCell ref="AP8:AS8"/>
    <mergeCell ref="AT8:AU8"/>
    <mergeCell ref="U6:Y6"/>
    <mergeCell ref="Z6:AZ6"/>
    <mergeCell ref="K7:AZ7"/>
    <mergeCell ref="D8:J8"/>
    <mergeCell ref="S8:T8"/>
    <mergeCell ref="U8:X8"/>
    <mergeCell ref="Y8:Z8"/>
    <mergeCell ref="B18:J19"/>
    <mergeCell ref="K18:AZ18"/>
    <mergeCell ref="AA19:AE19"/>
    <mergeCell ref="AF19:AG19"/>
    <mergeCell ref="AO10:AQ10"/>
    <mergeCell ref="F11:J11"/>
    <mergeCell ref="K11:AZ11"/>
    <mergeCell ref="B12:J17"/>
    <mergeCell ref="K12:AZ17"/>
    <mergeCell ref="D10:E11"/>
    <mergeCell ref="F10:J10"/>
    <mergeCell ref="K10:M10"/>
    <mergeCell ref="N10:W10"/>
    <mergeCell ref="X10:Z10"/>
    <mergeCell ref="AA10:AN10"/>
    <mergeCell ref="AR10:AZ10"/>
    <mergeCell ref="Y19:Z19"/>
    <mergeCell ref="K8:N8"/>
    <mergeCell ref="AF8:AI8"/>
    <mergeCell ref="O8:R8"/>
    <mergeCell ref="AA8:AE8"/>
    <mergeCell ref="AV8:AZ8"/>
    <mergeCell ref="Y9:Z9"/>
    <mergeCell ref="K23:P23"/>
    <mergeCell ref="Q23:Z23"/>
    <mergeCell ref="AA23:AN23"/>
    <mergeCell ref="AO23:AZ23"/>
    <mergeCell ref="K24:P24"/>
    <mergeCell ref="Q24:Z24"/>
    <mergeCell ref="AA24:AN24"/>
    <mergeCell ref="AO24:AZ24"/>
    <mergeCell ref="Q21:Z21"/>
    <mergeCell ref="AA21:AN21"/>
    <mergeCell ref="AO21:AZ21"/>
    <mergeCell ref="K22:P22"/>
    <mergeCell ref="Q22:Z22"/>
    <mergeCell ref="AA22:AN22"/>
    <mergeCell ref="AO22:AZ22"/>
    <mergeCell ref="K21:P21"/>
    <mergeCell ref="K25:P25"/>
    <mergeCell ref="Q25:Z25"/>
    <mergeCell ref="AA25:AN25"/>
    <mergeCell ref="AO25:AZ25"/>
    <mergeCell ref="D26:J30"/>
    <mergeCell ref="K26:P26"/>
    <mergeCell ref="Q26:Z26"/>
    <mergeCell ref="AA26:AN26"/>
    <mergeCell ref="AO26:AZ26"/>
    <mergeCell ref="K27:P27"/>
    <mergeCell ref="D21:J25"/>
    <mergeCell ref="K29:P29"/>
    <mergeCell ref="Q29:Z29"/>
    <mergeCell ref="AA29:AN29"/>
    <mergeCell ref="AO29:AZ29"/>
    <mergeCell ref="K30:P30"/>
    <mergeCell ref="Q30:Z30"/>
    <mergeCell ref="AA30:AN30"/>
    <mergeCell ref="AO30:AZ30"/>
    <mergeCell ref="Q27:Z27"/>
    <mergeCell ref="AA27:AN27"/>
    <mergeCell ref="AO27:AZ27"/>
    <mergeCell ref="K28:P28"/>
    <mergeCell ref="Q28:Z28"/>
    <mergeCell ref="AA28:AN28"/>
    <mergeCell ref="AO28:AZ28"/>
    <mergeCell ref="D36:J38"/>
    <mergeCell ref="K36:P36"/>
    <mergeCell ref="Q36:Z36"/>
    <mergeCell ref="AA36:AN36"/>
    <mergeCell ref="AO36:AZ36"/>
    <mergeCell ref="K37:P37"/>
    <mergeCell ref="Q33:Z33"/>
    <mergeCell ref="AA33:AN33"/>
    <mergeCell ref="AO33:AZ33"/>
    <mergeCell ref="K34:P34"/>
    <mergeCell ref="Q34:Z34"/>
    <mergeCell ref="AA34:AN34"/>
    <mergeCell ref="AO34:AZ34"/>
    <mergeCell ref="D31:J35"/>
    <mergeCell ref="K31:P31"/>
    <mergeCell ref="Q31:Z31"/>
    <mergeCell ref="AA31:AN31"/>
    <mergeCell ref="AO31:AZ31"/>
    <mergeCell ref="K32:P32"/>
    <mergeCell ref="Q32:Z32"/>
    <mergeCell ref="AA32:AN32"/>
    <mergeCell ref="AO32:AZ32"/>
    <mergeCell ref="K33:P33"/>
    <mergeCell ref="Q37:Z37"/>
    <mergeCell ref="AA37:AN37"/>
    <mergeCell ref="AO37:AZ37"/>
    <mergeCell ref="K38:P38"/>
    <mergeCell ref="Q38:Z38"/>
    <mergeCell ref="AA38:AN38"/>
    <mergeCell ref="AO38:AZ38"/>
    <mergeCell ref="K35:P35"/>
    <mergeCell ref="Q35:Z35"/>
    <mergeCell ref="AA35:AN35"/>
    <mergeCell ref="AO35:AZ35"/>
    <mergeCell ref="D39:J43"/>
    <mergeCell ref="K39:P39"/>
    <mergeCell ref="Q39:Z39"/>
    <mergeCell ref="AA39:AN39"/>
    <mergeCell ref="AO39:AZ39"/>
    <mergeCell ref="K40:P40"/>
    <mergeCell ref="Q40:Z40"/>
    <mergeCell ref="AA40:AN40"/>
    <mergeCell ref="AO40:AZ40"/>
    <mergeCell ref="K41:P41"/>
    <mergeCell ref="K43:P43"/>
    <mergeCell ref="Q43:Z43"/>
    <mergeCell ref="AA43:AN43"/>
    <mergeCell ref="AO43:AZ43"/>
    <mergeCell ref="AT9:AZ9"/>
    <mergeCell ref="AA9:AD9"/>
    <mergeCell ref="U9:X9"/>
    <mergeCell ref="AE9:AF9"/>
    <mergeCell ref="AG9:AQ9"/>
    <mergeCell ref="AR9:AS9"/>
    <mergeCell ref="B44:J44"/>
    <mergeCell ref="K44:P44"/>
    <mergeCell ref="Q44:Z44"/>
    <mergeCell ref="AA44:AN44"/>
    <mergeCell ref="AO44:AZ44"/>
    <mergeCell ref="B20:C43"/>
    <mergeCell ref="D20:J20"/>
    <mergeCell ref="K20:P20"/>
    <mergeCell ref="Q20:Z20"/>
    <mergeCell ref="AA20:AN20"/>
    <mergeCell ref="AO20:AZ20"/>
    <mergeCell ref="Q41:Z41"/>
    <mergeCell ref="AA41:AN41"/>
    <mergeCell ref="AO41:AZ41"/>
    <mergeCell ref="K42:P42"/>
    <mergeCell ref="Q42:Z42"/>
    <mergeCell ref="AA42:AN42"/>
    <mergeCell ref="AO42:AZ42"/>
  </mergeCells>
  <phoneticPr fontId="3"/>
  <pageMargins left="0.59055118110236215" right="0.39370078740157483" top="0.39370078740157483" bottom="0.39370078740157483" header="0.31496062992125984" footer="0.31496062992125984"/>
  <pageSetup paperSize="9" fitToHeight="0" orientation="portrait" r:id="rId1"/>
  <headerFooter>
    <oddHeader>&amp;R様式2</oddHeader>
  </headerFooter>
  <drawing r:id="rId2"/>
  <legacyDrawing r:id="rId3"/>
  <mc:AlternateContent xmlns:mc="http://schemas.openxmlformats.org/markup-compatibility/2006">
    <mc:Choice Requires="x14"/>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26"/>
  <sheetViews>
    <sheetView view="pageLayout" zoomScaleNormal="100" workbookViewId="0">
      <selection activeCell="A4" sqref="A4"/>
    </sheetView>
  </sheetViews>
  <sheetFormatPr defaultRowHeight="13.5"/>
  <cols>
    <col min="1" max="1" width="17.5" style="128" customWidth="1"/>
    <col min="2" max="16" width="7.375" style="128" customWidth="1"/>
    <col min="17" max="256" width="9" style="128"/>
    <col min="257" max="257" width="17.375" style="128" customWidth="1"/>
    <col min="258" max="272" width="7.875" style="128" customWidth="1"/>
    <col min="273" max="512" width="9" style="128"/>
    <col min="513" max="513" width="17.375" style="128" customWidth="1"/>
    <col min="514" max="528" width="7.875" style="128" customWidth="1"/>
    <col min="529" max="768" width="9" style="128"/>
    <col min="769" max="769" width="17.375" style="128" customWidth="1"/>
    <col min="770" max="784" width="7.875" style="128" customWidth="1"/>
    <col min="785" max="1024" width="9" style="128"/>
    <col min="1025" max="1025" width="17.375" style="128" customWidth="1"/>
    <col min="1026" max="1040" width="7.875" style="128" customWidth="1"/>
    <col min="1041" max="1280" width="9" style="128"/>
    <col min="1281" max="1281" width="17.375" style="128" customWidth="1"/>
    <col min="1282" max="1296" width="7.875" style="128" customWidth="1"/>
    <col min="1297" max="1536" width="9" style="128"/>
    <col min="1537" max="1537" width="17.375" style="128" customWidth="1"/>
    <col min="1538" max="1552" width="7.875" style="128" customWidth="1"/>
    <col min="1553" max="1792" width="9" style="128"/>
    <col min="1793" max="1793" width="17.375" style="128" customWidth="1"/>
    <col min="1794" max="1808" width="7.875" style="128" customWidth="1"/>
    <col min="1809" max="2048" width="9" style="128"/>
    <col min="2049" max="2049" width="17.375" style="128" customWidth="1"/>
    <col min="2050" max="2064" width="7.875" style="128" customWidth="1"/>
    <col min="2065" max="2304" width="9" style="128"/>
    <col min="2305" max="2305" width="17.375" style="128" customWidth="1"/>
    <col min="2306" max="2320" width="7.875" style="128" customWidth="1"/>
    <col min="2321" max="2560" width="9" style="128"/>
    <col min="2561" max="2561" width="17.375" style="128" customWidth="1"/>
    <col min="2562" max="2576" width="7.875" style="128" customWidth="1"/>
    <col min="2577" max="2816" width="9" style="128"/>
    <col min="2817" max="2817" width="17.375" style="128" customWidth="1"/>
    <col min="2818" max="2832" width="7.875" style="128" customWidth="1"/>
    <col min="2833" max="3072" width="9" style="128"/>
    <col min="3073" max="3073" width="17.375" style="128" customWidth="1"/>
    <col min="3074" max="3088" width="7.875" style="128" customWidth="1"/>
    <col min="3089" max="3328" width="9" style="128"/>
    <col min="3329" max="3329" width="17.375" style="128" customWidth="1"/>
    <col min="3330" max="3344" width="7.875" style="128" customWidth="1"/>
    <col min="3345" max="3584" width="9" style="128"/>
    <col min="3585" max="3585" width="17.375" style="128" customWidth="1"/>
    <col min="3586" max="3600" width="7.875" style="128" customWidth="1"/>
    <col min="3601" max="3840" width="9" style="128"/>
    <col min="3841" max="3841" width="17.375" style="128" customWidth="1"/>
    <col min="3842" max="3856" width="7.875" style="128" customWidth="1"/>
    <col min="3857" max="4096" width="9" style="128"/>
    <col min="4097" max="4097" width="17.375" style="128" customWidth="1"/>
    <col min="4098" max="4112" width="7.875" style="128" customWidth="1"/>
    <col min="4113" max="4352" width="9" style="128"/>
    <col min="4353" max="4353" width="17.375" style="128" customWidth="1"/>
    <col min="4354" max="4368" width="7.875" style="128" customWidth="1"/>
    <col min="4369" max="4608" width="9" style="128"/>
    <col min="4609" max="4609" width="17.375" style="128" customWidth="1"/>
    <col min="4610" max="4624" width="7.875" style="128" customWidth="1"/>
    <col min="4625" max="4864" width="9" style="128"/>
    <col min="4865" max="4865" width="17.375" style="128" customWidth="1"/>
    <col min="4866" max="4880" width="7.875" style="128" customWidth="1"/>
    <col min="4881" max="5120" width="9" style="128"/>
    <col min="5121" max="5121" width="17.375" style="128" customWidth="1"/>
    <col min="5122" max="5136" width="7.875" style="128" customWidth="1"/>
    <col min="5137" max="5376" width="9" style="128"/>
    <col min="5377" max="5377" width="17.375" style="128" customWidth="1"/>
    <col min="5378" max="5392" width="7.875" style="128" customWidth="1"/>
    <col min="5393" max="5632" width="9" style="128"/>
    <col min="5633" max="5633" width="17.375" style="128" customWidth="1"/>
    <col min="5634" max="5648" width="7.875" style="128" customWidth="1"/>
    <col min="5649" max="5888" width="9" style="128"/>
    <col min="5889" max="5889" width="17.375" style="128" customWidth="1"/>
    <col min="5890" max="5904" width="7.875" style="128" customWidth="1"/>
    <col min="5905" max="6144" width="9" style="128"/>
    <col min="6145" max="6145" width="17.375" style="128" customWidth="1"/>
    <col min="6146" max="6160" width="7.875" style="128" customWidth="1"/>
    <col min="6161" max="6400" width="9" style="128"/>
    <col min="6401" max="6401" width="17.375" style="128" customWidth="1"/>
    <col min="6402" max="6416" width="7.875" style="128" customWidth="1"/>
    <col min="6417" max="6656" width="9" style="128"/>
    <col min="6657" max="6657" width="17.375" style="128" customWidth="1"/>
    <col min="6658" max="6672" width="7.875" style="128" customWidth="1"/>
    <col min="6673" max="6912" width="9" style="128"/>
    <col min="6913" max="6913" width="17.375" style="128" customWidth="1"/>
    <col min="6914" max="6928" width="7.875" style="128" customWidth="1"/>
    <col min="6929" max="7168" width="9" style="128"/>
    <col min="7169" max="7169" width="17.375" style="128" customWidth="1"/>
    <col min="7170" max="7184" width="7.875" style="128" customWidth="1"/>
    <col min="7185" max="7424" width="9" style="128"/>
    <col min="7425" max="7425" width="17.375" style="128" customWidth="1"/>
    <col min="7426" max="7440" width="7.875" style="128" customWidth="1"/>
    <col min="7441" max="7680" width="9" style="128"/>
    <col min="7681" max="7681" width="17.375" style="128" customWidth="1"/>
    <col min="7682" max="7696" width="7.875" style="128" customWidth="1"/>
    <col min="7697" max="7936" width="9" style="128"/>
    <col min="7937" max="7937" width="17.375" style="128" customWidth="1"/>
    <col min="7938" max="7952" width="7.875" style="128" customWidth="1"/>
    <col min="7953" max="8192" width="9" style="128"/>
    <col min="8193" max="8193" width="17.375" style="128" customWidth="1"/>
    <col min="8194" max="8208" width="7.875" style="128" customWidth="1"/>
    <col min="8209" max="8448" width="9" style="128"/>
    <col min="8449" max="8449" width="17.375" style="128" customWidth="1"/>
    <col min="8450" max="8464" width="7.875" style="128" customWidth="1"/>
    <col min="8465" max="8704" width="9" style="128"/>
    <col min="8705" max="8705" width="17.375" style="128" customWidth="1"/>
    <col min="8706" max="8720" width="7.875" style="128" customWidth="1"/>
    <col min="8721" max="8960" width="9" style="128"/>
    <col min="8961" max="8961" width="17.375" style="128" customWidth="1"/>
    <col min="8962" max="8976" width="7.875" style="128" customWidth="1"/>
    <col min="8977" max="9216" width="9" style="128"/>
    <col min="9217" max="9217" width="17.375" style="128" customWidth="1"/>
    <col min="9218" max="9232" width="7.875" style="128" customWidth="1"/>
    <col min="9233" max="9472" width="9" style="128"/>
    <col min="9473" max="9473" width="17.375" style="128" customWidth="1"/>
    <col min="9474" max="9488" width="7.875" style="128" customWidth="1"/>
    <col min="9489" max="9728" width="9" style="128"/>
    <col min="9729" max="9729" width="17.375" style="128" customWidth="1"/>
    <col min="9730" max="9744" width="7.875" style="128" customWidth="1"/>
    <col min="9745" max="9984" width="9" style="128"/>
    <col min="9985" max="9985" width="17.375" style="128" customWidth="1"/>
    <col min="9986" max="10000" width="7.875" style="128" customWidth="1"/>
    <col min="10001" max="10240" width="9" style="128"/>
    <col min="10241" max="10241" width="17.375" style="128" customWidth="1"/>
    <col min="10242" max="10256" width="7.875" style="128" customWidth="1"/>
    <col min="10257" max="10496" width="9" style="128"/>
    <col min="10497" max="10497" width="17.375" style="128" customWidth="1"/>
    <col min="10498" max="10512" width="7.875" style="128" customWidth="1"/>
    <col min="10513" max="10752" width="9" style="128"/>
    <col min="10753" max="10753" width="17.375" style="128" customWidth="1"/>
    <col min="10754" max="10768" width="7.875" style="128" customWidth="1"/>
    <col min="10769" max="11008" width="9" style="128"/>
    <col min="11009" max="11009" width="17.375" style="128" customWidth="1"/>
    <col min="11010" max="11024" width="7.875" style="128" customWidth="1"/>
    <col min="11025" max="11264" width="9" style="128"/>
    <col min="11265" max="11265" width="17.375" style="128" customWidth="1"/>
    <col min="11266" max="11280" width="7.875" style="128" customWidth="1"/>
    <col min="11281" max="11520" width="9" style="128"/>
    <col min="11521" max="11521" width="17.375" style="128" customWidth="1"/>
    <col min="11522" max="11536" width="7.875" style="128" customWidth="1"/>
    <col min="11537" max="11776" width="9" style="128"/>
    <col min="11777" max="11777" width="17.375" style="128" customWidth="1"/>
    <col min="11778" max="11792" width="7.875" style="128" customWidth="1"/>
    <col min="11793" max="12032" width="9" style="128"/>
    <col min="12033" max="12033" width="17.375" style="128" customWidth="1"/>
    <col min="12034" max="12048" width="7.875" style="128" customWidth="1"/>
    <col min="12049" max="12288" width="9" style="128"/>
    <col min="12289" max="12289" width="17.375" style="128" customWidth="1"/>
    <col min="12290" max="12304" width="7.875" style="128" customWidth="1"/>
    <col min="12305" max="12544" width="9" style="128"/>
    <col min="12545" max="12545" width="17.375" style="128" customWidth="1"/>
    <col min="12546" max="12560" width="7.875" style="128" customWidth="1"/>
    <col min="12561" max="12800" width="9" style="128"/>
    <col min="12801" max="12801" width="17.375" style="128" customWidth="1"/>
    <col min="12802" max="12816" width="7.875" style="128" customWidth="1"/>
    <col min="12817" max="13056" width="9" style="128"/>
    <col min="13057" max="13057" width="17.375" style="128" customWidth="1"/>
    <col min="13058" max="13072" width="7.875" style="128" customWidth="1"/>
    <col min="13073" max="13312" width="9" style="128"/>
    <col min="13313" max="13313" width="17.375" style="128" customWidth="1"/>
    <col min="13314" max="13328" width="7.875" style="128" customWidth="1"/>
    <col min="13329" max="13568" width="9" style="128"/>
    <col min="13569" max="13569" width="17.375" style="128" customWidth="1"/>
    <col min="13570" max="13584" width="7.875" style="128" customWidth="1"/>
    <col min="13585" max="13824" width="9" style="128"/>
    <col min="13825" max="13825" width="17.375" style="128" customWidth="1"/>
    <col min="13826" max="13840" width="7.875" style="128" customWidth="1"/>
    <col min="13841" max="14080" width="9" style="128"/>
    <col min="14081" max="14081" width="17.375" style="128" customWidth="1"/>
    <col min="14082" max="14096" width="7.875" style="128" customWidth="1"/>
    <col min="14097" max="14336" width="9" style="128"/>
    <col min="14337" max="14337" width="17.375" style="128" customWidth="1"/>
    <col min="14338" max="14352" width="7.875" style="128" customWidth="1"/>
    <col min="14353" max="14592" width="9" style="128"/>
    <col min="14593" max="14593" width="17.375" style="128" customWidth="1"/>
    <col min="14594" max="14608" width="7.875" style="128" customWidth="1"/>
    <col min="14609" max="14848" width="9" style="128"/>
    <col min="14849" max="14849" width="17.375" style="128" customWidth="1"/>
    <col min="14850" max="14864" width="7.875" style="128" customWidth="1"/>
    <col min="14865" max="15104" width="9" style="128"/>
    <col min="15105" max="15105" width="17.375" style="128" customWidth="1"/>
    <col min="15106" max="15120" width="7.875" style="128" customWidth="1"/>
    <col min="15121" max="15360" width="9" style="128"/>
    <col min="15361" max="15361" width="17.375" style="128" customWidth="1"/>
    <col min="15362" max="15376" width="7.875" style="128" customWidth="1"/>
    <col min="15377" max="15616" width="9" style="128"/>
    <col min="15617" max="15617" width="17.375" style="128" customWidth="1"/>
    <col min="15618" max="15632" width="7.875" style="128" customWidth="1"/>
    <col min="15633" max="15872" width="9" style="128"/>
    <col min="15873" max="15873" width="17.375" style="128" customWidth="1"/>
    <col min="15874" max="15888" width="7.875" style="128" customWidth="1"/>
    <col min="15889" max="16128" width="9" style="128"/>
    <col min="16129" max="16129" width="17.375" style="128" customWidth="1"/>
    <col min="16130" max="16144" width="7.875" style="128" customWidth="1"/>
    <col min="16145" max="16384" width="9" style="128"/>
  </cols>
  <sheetData>
    <row r="2" spans="1:16" ht="15.95" customHeight="1">
      <c r="A2" s="712" t="s">
        <v>200</v>
      </c>
      <c r="B2" s="712"/>
      <c r="C2" s="712"/>
      <c r="D2" s="712"/>
      <c r="E2" s="712"/>
      <c r="F2" s="712"/>
      <c r="G2" s="712"/>
      <c r="H2" s="712"/>
      <c r="I2" s="712"/>
      <c r="J2" s="712"/>
      <c r="K2" s="712"/>
      <c r="L2" s="712"/>
      <c r="M2" s="712"/>
      <c r="N2" s="712"/>
      <c r="O2" s="712"/>
      <c r="P2" s="712"/>
    </row>
    <row r="3" spans="1:16" ht="11.25" customHeight="1">
      <c r="P3" s="309" t="s">
        <v>589</v>
      </c>
    </row>
    <row r="4" spans="1:16" ht="15.95" customHeight="1">
      <c r="A4" s="127" t="s">
        <v>607</v>
      </c>
    </row>
    <row r="5" spans="1:16" ht="22.5" customHeight="1">
      <c r="A5" s="129"/>
      <c r="B5" s="714" t="s">
        <v>201</v>
      </c>
      <c r="C5" s="715"/>
      <c r="D5" s="715"/>
      <c r="E5" s="715"/>
      <c r="F5" s="715"/>
      <c r="G5" s="715"/>
      <c r="H5" s="715"/>
      <c r="I5" s="715"/>
      <c r="J5" s="715"/>
      <c r="K5" s="715"/>
      <c r="L5" s="715"/>
      <c r="M5" s="715"/>
      <c r="N5" s="716"/>
      <c r="O5" s="129"/>
      <c r="P5" s="129"/>
    </row>
    <row r="6" spans="1:16" ht="22.5" customHeight="1">
      <c r="A6" s="130" t="s">
        <v>202</v>
      </c>
      <c r="B6" s="130" t="s">
        <v>608</v>
      </c>
      <c r="C6" s="308" t="s">
        <v>609</v>
      </c>
      <c r="D6" s="308" t="s">
        <v>610</v>
      </c>
      <c r="E6" s="308" t="s">
        <v>611</v>
      </c>
      <c r="F6" s="308" t="s">
        <v>612</v>
      </c>
      <c r="G6" s="308" t="s">
        <v>613</v>
      </c>
      <c r="H6" s="308" t="s">
        <v>614</v>
      </c>
      <c r="I6" s="308" t="s">
        <v>615</v>
      </c>
      <c r="J6" s="308" t="s">
        <v>616</v>
      </c>
      <c r="K6" s="308" t="s">
        <v>617</v>
      </c>
      <c r="L6" s="308" t="s">
        <v>618</v>
      </c>
      <c r="M6" s="308" t="s">
        <v>619</v>
      </c>
      <c r="N6" s="130" t="s">
        <v>203</v>
      </c>
      <c r="O6" s="130" t="s">
        <v>165</v>
      </c>
      <c r="P6" s="130" t="s">
        <v>204</v>
      </c>
    </row>
    <row r="7" spans="1:16" ht="22.5" customHeight="1">
      <c r="A7" s="149"/>
      <c r="B7" s="132"/>
      <c r="C7" s="132"/>
      <c r="D7" s="132"/>
      <c r="E7" s="132"/>
      <c r="F7" s="132"/>
      <c r="G7" s="132"/>
      <c r="H7" s="132"/>
      <c r="I7" s="132"/>
      <c r="J7" s="132"/>
      <c r="K7" s="132"/>
      <c r="L7" s="132"/>
      <c r="M7" s="132"/>
      <c r="N7" s="133">
        <f t="shared" ref="N7:N13" si="0">SUM(B7:M7)</f>
        <v>0</v>
      </c>
      <c r="O7" s="131"/>
      <c r="P7" s="134" t="str">
        <f>IF(O7="","",ROUNDDOWN(N7/(O7*365),2))</f>
        <v/>
      </c>
    </row>
    <row r="8" spans="1:16" ht="22.5" customHeight="1">
      <c r="A8" s="149"/>
      <c r="B8" s="132"/>
      <c r="C8" s="132"/>
      <c r="D8" s="132"/>
      <c r="E8" s="132"/>
      <c r="F8" s="132"/>
      <c r="G8" s="132"/>
      <c r="H8" s="132"/>
      <c r="I8" s="132"/>
      <c r="J8" s="132"/>
      <c r="K8" s="132"/>
      <c r="L8" s="132"/>
      <c r="M8" s="132"/>
      <c r="N8" s="133">
        <f t="shared" si="0"/>
        <v>0</v>
      </c>
      <c r="O8" s="131"/>
      <c r="P8" s="134" t="str">
        <f t="shared" ref="P8:P13" si="1">IF(O8="","",ROUNDDOWN(N8/(O8*365),2))</f>
        <v/>
      </c>
    </row>
    <row r="9" spans="1:16" ht="22.5" customHeight="1">
      <c r="A9" s="149"/>
      <c r="B9" s="132"/>
      <c r="C9" s="132"/>
      <c r="D9" s="132"/>
      <c r="E9" s="132"/>
      <c r="F9" s="132"/>
      <c r="G9" s="132"/>
      <c r="H9" s="132"/>
      <c r="I9" s="132"/>
      <c r="J9" s="132"/>
      <c r="K9" s="132"/>
      <c r="L9" s="132"/>
      <c r="M9" s="132"/>
      <c r="N9" s="133">
        <f t="shared" si="0"/>
        <v>0</v>
      </c>
      <c r="O9" s="131"/>
      <c r="P9" s="134" t="str">
        <f t="shared" si="1"/>
        <v/>
      </c>
    </row>
    <row r="10" spans="1:16" ht="22.5" customHeight="1">
      <c r="A10" s="149"/>
      <c r="B10" s="132"/>
      <c r="C10" s="132"/>
      <c r="D10" s="132"/>
      <c r="E10" s="132"/>
      <c r="F10" s="132"/>
      <c r="G10" s="132"/>
      <c r="H10" s="132"/>
      <c r="I10" s="132"/>
      <c r="J10" s="132"/>
      <c r="K10" s="132"/>
      <c r="L10" s="132"/>
      <c r="M10" s="132"/>
      <c r="N10" s="133">
        <f t="shared" si="0"/>
        <v>0</v>
      </c>
      <c r="O10" s="131"/>
      <c r="P10" s="134" t="str">
        <f t="shared" si="1"/>
        <v/>
      </c>
    </row>
    <row r="11" spans="1:16" ht="22.5" customHeight="1">
      <c r="A11" s="149"/>
      <c r="B11" s="132"/>
      <c r="C11" s="132"/>
      <c r="D11" s="132"/>
      <c r="E11" s="132"/>
      <c r="F11" s="132"/>
      <c r="G11" s="132"/>
      <c r="H11" s="132"/>
      <c r="I11" s="132"/>
      <c r="J11" s="132"/>
      <c r="K11" s="132"/>
      <c r="L11" s="132"/>
      <c r="M11" s="132"/>
      <c r="N11" s="133">
        <f t="shared" si="0"/>
        <v>0</v>
      </c>
      <c r="O11" s="131"/>
      <c r="P11" s="134" t="str">
        <f t="shared" si="1"/>
        <v/>
      </c>
    </row>
    <row r="12" spans="1:16" ht="22.5" customHeight="1">
      <c r="A12" s="149"/>
      <c r="B12" s="132"/>
      <c r="C12" s="132"/>
      <c r="D12" s="132"/>
      <c r="E12" s="132"/>
      <c r="F12" s="132"/>
      <c r="G12" s="132"/>
      <c r="H12" s="132"/>
      <c r="I12" s="132"/>
      <c r="J12" s="132"/>
      <c r="K12" s="132"/>
      <c r="L12" s="132"/>
      <c r="M12" s="132"/>
      <c r="N12" s="133">
        <f t="shared" si="0"/>
        <v>0</v>
      </c>
      <c r="O12" s="131"/>
      <c r="P12" s="134" t="str">
        <f t="shared" si="1"/>
        <v/>
      </c>
    </row>
    <row r="13" spans="1:16" ht="22.5" customHeight="1">
      <c r="A13" s="149"/>
      <c r="B13" s="132"/>
      <c r="C13" s="132"/>
      <c r="D13" s="132"/>
      <c r="E13" s="132"/>
      <c r="F13" s="132"/>
      <c r="G13" s="132"/>
      <c r="H13" s="132"/>
      <c r="I13" s="132"/>
      <c r="J13" s="132"/>
      <c r="K13" s="132"/>
      <c r="L13" s="132"/>
      <c r="M13" s="132"/>
      <c r="N13" s="133">
        <f t="shared" si="0"/>
        <v>0</v>
      </c>
      <c r="O13" s="131"/>
      <c r="P13" s="134" t="str">
        <f t="shared" si="1"/>
        <v/>
      </c>
    </row>
    <row r="14" spans="1:16" ht="22.5" customHeight="1"/>
    <row r="15" spans="1:16" ht="10.5" customHeight="1">
      <c r="A15" s="127" t="s">
        <v>620</v>
      </c>
      <c r="B15" s="127"/>
      <c r="C15" s="127"/>
      <c r="D15" s="127"/>
      <c r="E15" s="127"/>
      <c r="F15" s="127"/>
      <c r="G15" s="127" t="s">
        <v>205</v>
      </c>
      <c r="H15" s="127"/>
      <c r="I15" s="127"/>
      <c r="J15" s="127"/>
      <c r="K15" s="127"/>
      <c r="L15" s="127"/>
      <c r="M15" s="127"/>
      <c r="N15" s="127"/>
      <c r="O15" s="127"/>
      <c r="P15" s="127"/>
    </row>
    <row r="16" spans="1:16" s="127" customFormat="1" ht="15.95" customHeight="1">
      <c r="A16" s="130" t="s">
        <v>202</v>
      </c>
      <c r="B16" s="135" t="s">
        <v>206</v>
      </c>
      <c r="C16" s="130" t="s">
        <v>165</v>
      </c>
      <c r="D16" s="130" t="s">
        <v>204</v>
      </c>
      <c r="E16" s="128"/>
      <c r="F16" s="128"/>
      <c r="G16" s="708" t="s">
        <v>202</v>
      </c>
      <c r="H16" s="708"/>
      <c r="I16" s="708"/>
      <c r="J16" s="129" t="s">
        <v>204</v>
      </c>
      <c r="K16" s="128"/>
      <c r="L16" s="128"/>
      <c r="M16" s="128"/>
      <c r="N16" s="128"/>
      <c r="O16" s="128"/>
      <c r="P16" s="128"/>
    </row>
    <row r="17" spans="1:13" ht="22.5" customHeight="1">
      <c r="A17" s="150" t="str">
        <f t="shared" ref="A17:A24" si="2">IF(A7="","",A7)</f>
        <v/>
      </c>
      <c r="B17" s="132"/>
      <c r="C17" s="136" t="str">
        <f t="shared" ref="C17:C24" si="3">IF(O7="","",O7)</f>
        <v/>
      </c>
      <c r="D17" s="137" t="str">
        <f>IF(C17="","",ROUNDDOWN(B17/C17,2))</f>
        <v/>
      </c>
      <c r="E17" s="138"/>
      <c r="G17" s="713" t="str">
        <f>A17</f>
        <v/>
      </c>
      <c r="H17" s="713"/>
      <c r="I17" s="713"/>
      <c r="J17" s="137">
        <f t="shared" ref="J17:J23" si="4">IF(B17&gt;0,MAX(D17,P7),0)</f>
        <v>0</v>
      </c>
      <c r="K17" s="138" t="str">
        <f t="shared" ref="K17:K25" si="5">IF(J17&lt;0.9,"×","○")</f>
        <v>×</v>
      </c>
      <c r="M17" s="138"/>
    </row>
    <row r="18" spans="1:13" ht="22.5" customHeight="1">
      <c r="A18" s="150" t="str">
        <f t="shared" si="2"/>
        <v/>
      </c>
      <c r="B18" s="132"/>
      <c r="C18" s="136" t="str">
        <f t="shared" si="3"/>
        <v/>
      </c>
      <c r="D18" s="137" t="str">
        <f t="shared" ref="D18:D24" si="6">IF(C18="","",ROUNDDOWN(B18/C18,2))</f>
        <v/>
      </c>
      <c r="G18" s="713" t="str">
        <f t="shared" ref="G18:G24" si="7">A18</f>
        <v/>
      </c>
      <c r="H18" s="713"/>
      <c r="I18" s="713"/>
      <c r="J18" s="137">
        <f t="shared" si="4"/>
        <v>0</v>
      </c>
      <c r="K18" s="138" t="str">
        <f t="shared" si="5"/>
        <v>×</v>
      </c>
    </row>
    <row r="19" spans="1:13" ht="22.5" customHeight="1">
      <c r="A19" s="150" t="str">
        <f t="shared" si="2"/>
        <v/>
      </c>
      <c r="B19" s="132"/>
      <c r="C19" s="136" t="str">
        <f t="shared" si="3"/>
        <v/>
      </c>
      <c r="D19" s="137" t="str">
        <f t="shared" si="6"/>
        <v/>
      </c>
      <c r="G19" s="713" t="str">
        <f t="shared" si="7"/>
        <v/>
      </c>
      <c r="H19" s="713"/>
      <c r="I19" s="713"/>
      <c r="J19" s="137">
        <f t="shared" si="4"/>
        <v>0</v>
      </c>
      <c r="K19" s="138" t="str">
        <f t="shared" si="5"/>
        <v>×</v>
      </c>
    </row>
    <row r="20" spans="1:13" ht="22.5" customHeight="1">
      <c r="A20" s="150" t="str">
        <f t="shared" si="2"/>
        <v/>
      </c>
      <c r="B20" s="132"/>
      <c r="C20" s="136" t="str">
        <f t="shared" si="3"/>
        <v/>
      </c>
      <c r="D20" s="137" t="str">
        <f t="shared" si="6"/>
        <v/>
      </c>
      <c r="G20" s="713" t="str">
        <f t="shared" si="7"/>
        <v/>
      </c>
      <c r="H20" s="713"/>
      <c r="I20" s="713"/>
      <c r="J20" s="137">
        <f t="shared" si="4"/>
        <v>0</v>
      </c>
      <c r="K20" s="138" t="str">
        <f t="shared" si="5"/>
        <v>×</v>
      </c>
    </row>
    <row r="21" spans="1:13" ht="22.5" customHeight="1">
      <c r="A21" s="150" t="str">
        <f t="shared" si="2"/>
        <v/>
      </c>
      <c r="B21" s="132"/>
      <c r="C21" s="136" t="str">
        <f t="shared" si="3"/>
        <v/>
      </c>
      <c r="D21" s="137" t="str">
        <f t="shared" si="6"/>
        <v/>
      </c>
      <c r="G21" s="713" t="str">
        <f t="shared" si="7"/>
        <v/>
      </c>
      <c r="H21" s="713"/>
      <c r="I21" s="713"/>
      <c r="J21" s="137">
        <f t="shared" si="4"/>
        <v>0</v>
      </c>
      <c r="K21" s="138" t="str">
        <f t="shared" si="5"/>
        <v>×</v>
      </c>
    </row>
    <row r="22" spans="1:13" ht="22.5" customHeight="1">
      <c r="A22" s="150" t="str">
        <f t="shared" si="2"/>
        <v/>
      </c>
      <c r="B22" s="132"/>
      <c r="C22" s="136" t="str">
        <f t="shared" si="3"/>
        <v/>
      </c>
      <c r="D22" s="137" t="str">
        <f t="shared" si="6"/>
        <v/>
      </c>
      <c r="G22" s="713" t="str">
        <f t="shared" si="7"/>
        <v/>
      </c>
      <c r="H22" s="713"/>
      <c r="I22" s="713"/>
      <c r="J22" s="137">
        <f t="shared" si="4"/>
        <v>0</v>
      </c>
      <c r="K22" s="138" t="str">
        <f t="shared" si="5"/>
        <v>×</v>
      </c>
    </row>
    <row r="23" spans="1:13" ht="22.5" customHeight="1">
      <c r="A23" s="150" t="str">
        <f t="shared" si="2"/>
        <v/>
      </c>
      <c r="B23" s="132"/>
      <c r="C23" s="136" t="str">
        <f t="shared" si="3"/>
        <v/>
      </c>
      <c r="D23" s="137" t="str">
        <f t="shared" si="6"/>
        <v/>
      </c>
      <c r="G23" s="713" t="str">
        <f t="shared" si="7"/>
        <v/>
      </c>
      <c r="H23" s="713"/>
      <c r="I23" s="713"/>
      <c r="J23" s="137">
        <f t="shared" si="4"/>
        <v>0</v>
      </c>
      <c r="K23" s="138" t="str">
        <f t="shared" si="5"/>
        <v>×</v>
      </c>
    </row>
    <row r="24" spans="1:13" ht="22.5" customHeight="1">
      <c r="A24" s="150" t="str">
        <f t="shared" si="2"/>
        <v/>
      </c>
      <c r="B24" s="132"/>
      <c r="C24" s="136" t="str">
        <f t="shared" si="3"/>
        <v/>
      </c>
      <c r="D24" s="137" t="str">
        <f t="shared" si="6"/>
        <v/>
      </c>
      <c r="G24" s="709" t="str">
        <f t="shared" si="7"/>
        <v/>
      </c>
      <c r="H24" s="710"/>
      <c r="I24" s="711"/>
      <c r="J24" s="137">
        <f>IF(B24&gt;0,MAX(D24,#REF!),0)</f>
        <v>0</v>
      </c>
      <c r="K24" s="138" t="str">
        <f t="shared" si="5"/>
        <v>×</v>
      </c>
    </row>
    <row r="25" spans="1:13" ht="22.5" customHeight="1">
      <c r="G25" s="708" t="s">
        <v>207</v>
      </c>
      <c r="H25" s="708"/>
      <c r="I25" s="708"/>
      <c r="J25" s="137" t="e">
        <f>AVERAGEIF(J17:J24,"&lt;&gt;0")</f>
        <v>#DIV/0!</v>
      </c>
      <c r="K25" s="138" t="e">
        <f t="shared" si="5"/>
        <v>#DIV/0!</v>
      </c>
    </row>
    <row r="26" spans="1:13" ht="22.5" customHeight="1"/>
  </sheetData>
  <mergeCells count="12">
    <mergeCell ref="G25:I25"/>
    <mergeCell ref="G24:I24"/>
    <mergeCell ref="A2:P2"/>
    <mergeCell ref="G21:I21"/>
    <mergeCell ref="G22:I22"/>
    <mergeCell ref="G23:I23"/>
    <mergeCell ref="B5:N5"/>
    <mergeCell ref="G16:I16"/>
    <mergeCell ref="G17:I17"/>
    <mergeCell ref="G18:I18"/>
    <mergeCell ref="G19:I19"/>
    <mergeCell ref="G20:I20"/>
  </mergeCells>
  <phoneticPr fontId="3"/>
  <pageMargins left="0.39370078740157483" right="0.39370078740157483" top="0.59055118110236227" bottom="0.39370078740157483" header="0.31496062992125984" footer="0.31496062992125984"/>
  <pageSetup paperSize="9" fitToHeight="0" orientation="landscape" r:id="rId1"/>
  <headerFooter>
    <oddHeader>&amp;R様式2-①</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B1:AL120"/>
  <sheetViews>
    <sheetView view="pageLayout" topLeftCell="A76" zoomScaleNormal="100" workbookViewId="0"/>
  </sheetViews>
  <sheetFormatPr defaultRowHeight="14.25"/>
  <cols>
    <col min="1" max="1" width="4.125" style="100" customWidth="1"/>
    <col min="2" max="2" width="2.5" style="100" customWidth="1"/>
    <col min="3" max="32" width="2.625" style="100" customWidth="1"/>
    <col min="33" max="251" width="9" style="100"/>
    <col min="252" max="252" width="2.625" style="100" customWidth="1"/>
    <col min="253" max="253" width="2.5" style="100" customWidth="1"/>
    <col min="254" max="288" width="2.625" style="100" customWidth="1"/>
    <col min="289" max="507" width="9" style="100"/>
    <col min="508" max="508" width="2.625" style="100" customWidth="1"/>
    <col min="509" max="509" width="2.5" style="100" customWidth="1"/>
    <col min="510" max="544" width="2.625" style="100" customWidth="1"/>
    <col min="545" max="763" width="9" style="100"/>
    <col min="764" max="764" width="2.625" style="100" customWidth="1"/>
    <col min="765" max="765" width="2.5" style="100" customWidth="1"/>
    <col min="766" max="800" width="2.625" style="100" customWidth="1"/>
    <col min="801" max="1019" width="9" style="100"/>
    <col min="1020" max="1020" width="2.625" style="100" customWidth="1"/>
    <col min="1021" max="1021" width="2.5" style="100" customWidth="1"/>
    <col min="1022" max="1056" width="2.625" style="100" customWidth="1"/>
    <col min="1057" max="1275" width="9" style="100"/>
    <col min="1276" max="1276" width="2.625" style="100" customWidth="1"/>
    <col min="1277" max="1277" width="2.5" style="100" customWidth="1"/>
    <col min="1278" max="1312" width="2.625" style="100" customWidth="1"/>
    <col min="1313" max="1531" width="9" style="100"/>
    <col min="1532" max="1532" width="2.625" style="100" customWidth="1"/>
    <col min="1533" max="1533" width="2.5" style="100" customWidth="1"/>
    <col min="1534" max="1568" width="2.625" style="100" customWidth="1"/>
    <col min="1569" max="1787" width="9" style="100"/>
    <col min="1788" max="1788" width="2.625" style="100" customWidth="1"/>
    <col min="1789" max="1789" width="2.5" style="100" customWidth="1"/>
    <col min="1790" max="1824" width="2.625" style="100" customWidth="1"/>
    <col min="1825" max="2043" width="9" style="100"/>
    <col min="2044" max="2044" width="2.625" style="100" customWidth="1"/>
    <col min="2045" max="2045" width="2.5" style="100" customWidth="1"/>
    <col min="2046" max="2080" width="2.625" style="100" customWidth="1"/>
    <col min="2081" max="2299" width="9" style="100"/>
    <col min="2300" max="2300" width="2.625" style="100" customWidth="1"/>
    <col min="2301" max="2301" width="2.5" style="100" customWidth="1"/>
    <col min="2302" max="2336" width="2.625" style="100" customWidth="1"/>
    <col min="2337" max="2555" width="9" style="100"/>
    <col min="2556" max="2556" width="2.625" style="100" customWidth="1"/>
    <col min="2557" max="2557" width="2.5" style="100" customWidth="1"/>
    <col min="2558" max="2592" width="2.625" style="100" customWidth="1"/>
    <col min="2593" max="2811" width="9" style="100"/>
    <col min="2812" max="2812" width="2.625" style="100" customWidth="1"/>
    <col min="2813" max="2813" width="2.5" style="100" customWidth="1"/>
    <col min="2814" max="2848" width="2.625" style="100" customWidth="1"/>
    <col min="2849" max="3067" width="9" style="100"/>
    <col min="3068" max="3068" width="2.625" style="100" customWidth="1"/>
    <col min="3069" max="3069" width="2.5" style="100" customWidth="1"/>
    <col min="3070" max="3104" width="2.625" style="100" customWidth="1"/>
    <col min="3105" max="3323" width="9" style="100"/>
    <col min="3324" max="3324" width="2.625" style="100" customWidth="1"/>
    <col min="3325" max="3325" width="2.5" style="100" customWidth="1"/>
    <col min="3326" max="3360" width="2.625" style="100" customWidth="1"/>
    <col min="3361" max="3579" width="9" style="100"/>
    <col min="3580" max="3580" width="2.625" style="100" customWidth="1"/>
    <col min="3581" max="3581" width="2.5" style="100" customWidth="1"/>
    <col min="3582" max="3616" width="2.625" style="100" customWidth="1"/>
    <col min="3617" max="3835" width="9" style="100"/>
    <col min="3836" max="3836" width="2.625" style="100" customWidth="1"/>
    <col min="3837" max="3837" width="2.5" style="100" customWidth="1"/>
    <col min="3838" max="3872" width="2.625" style="100" customWidth="1"/>
    <col min="3873" max="4091" width="9" style="100"/>
    <col min="4092" max="4092" width="2.625" style="100" customWidth="1"/>
    <col min="4093" max="4093" width="2.5" style="100" customWidth="1"/>
    <col min="4094" max="4128" width="2.625" style="100" customWidth="1"/>
    <col min="4129" max="4347" width="9" style="100"/>
    <col min="4348" max="4348" width="2.625" style="100" customWidth="1"/>
    <col min="4349" max="4349" width="2.5" style="100" customWidth="1"/>
    <col min="4350" max="4384" width="2.625" style="100" customWidth="1"/>
    <col min="4385" max="4603" width="9" style="100"/>
    <col min="4604" max="4604" width="2.625" style="100" customWidth="1"/>
    <col min="4605" max="4605" width="2.5" style="100" customWidth="1"/>
    <col min="4606" max="4640" width="2.625" style="100" customWidth="1"/>
    <col min="4641" max="4859" width="9" style="100"/>
    <col min="4860" max="4860" width="2.625" style="100" customWidth="1"/>
    <col min="4861" max="4861" width="2.5" style="100" customWidth="1"/>
    <col min="4862" max="4896" width="2.625" style="100" customWidth="1"/>
    <col min="4897" max="5115" width="9" style="100"/>
    <col min="5116" max="5116" width="2.625" style="100" customWidth="1"/>
    <col min="5117" max="5117" width="2.5" style="100" customWidth="1"/>
    <col min="5118" max="5152" width="2.625" style="100" customWidth="1"/>
    <col min="5153" max="5371" width="9" style="100"/>
    <col min="5372" max="5372" width="2.625" style="100" customWidth="1"/>
    <col min="5373" max="5373" width="2.5" style="100" customWidth="1"/>
    <col min="5374" max="5408" width="2.625" style="100" customWidth="1"/>
    <col min="5409" max="5627" width="9" style="100"/>
    <col min="5628" max="5628" width="2.625" style="100" customWidth="1"/>
    <col min="5629" max="5629" width="2.5" style="100" customWidth="1"/>
    <col min="5630" max="5664" width="2.625" style="100" customWidth="1"/>
    <col min="5665" max="5883" width="9" style="100"/>
    <col min="5884" max="5884" width="2.625" style="100" customWidth="1"/>
    <col min="5885" max="5885" width="2.5" style="100" customWidth="1"/>
    <col min="5886" max="5920" width="2.625" style="100" customWidth="1"/>
    <col min="5921" max="6139" width="9" style="100"/>
    <col min="6140" max="6140" width="2.625" style="100" customWidth="1"/>
    <col min="6141" max="6141" width="2.5" style="100" customWidth="1"/>
    <col min="6142" max="6176" width="2.625" style="100" customWidth="1"/>
    <col min="6177" max="6395" width="9" style="100"/>
    <col min="6396" max="6396" width="2.625" style="100" customWidth="1"/>
    <col min="6397" max="6397" width="2.5" style="100" customWidth="1"/>
    <col min="6398" max="6432" width="2.625" style="100" customWidth="1"/>
    <col min="6433" max="6651" width="9" style="100"/>
    <col min="6652" max="6652" width="2.625" style="100" customWidth="1"/>
    <col min="6653" max="6653" width="2.5" style="100" customWidth="1"/>
    <col min="6654" max="6688" width="2.625" style="100" customWidth="1"/>
    <col min="6689" max="6907" width="9" style="100"/>
    <col min="6908" max="6908" width="2.625" style="100" customWidth="1"/>
    <col min="6909" max="6909" width="2.5" style="100" customWidth="1"/>
    <col min="6910" max="6944" width="2.625" style="100" customWidth="1"/>
    <col min="6945" max="7163" width="9" style="100"/>
    <col min="7164" max="7164" width="2.625" style="100" customWidth="1"/>
    <col min="7165" max="7165" width="2.5" style="100" customWidth="1"/>
    <col min="7166" max="7200" width="2.625" style="100" customWidth="1"/>
    <col min="7201" max="7419" width="9" style="100"/>
    <col min="7420" max="7420" width="2.625" style="100" customWidth="1"/>
    <col min="7421" max="7421" width="2.5" style="100" customWidth="1"/>
    <col min="7422" max="7456" width="2.625" style="100" customWidth="1"/>
    <col min="7457" max="7675" width="9" style="100"/>
    <col min="7676" max="7676" width="2.625" style="100" customWidth="1"/>
    <col min="7677" max="7677" width="2.5" style="100" customWidth="1"/>
    <col min="7678" max="7712" width="2.625" style="100" customWidth="1"/>
    <col min="7713" max="7931" width="9" style="100"/>
    <col min="7932" max="7932" width="2.625" style="100" customWidth="1"/>
    <col min="7933" max="7933" width="2.5" style="100" customWidth="1"/>
    <col min="7934" max="7968" width="2.625" style="100" customWidth="1"/>
    <col min="7969" max="8187" width="9" style="100"/>
    <col min="8188" max="8188" width="2.625" style="100" customWidth="1"/>
    <col min="8189" max="8189" width="2.5" style="100" customWidth="1"/>
    <col min="8190" max="8224" width="2.625" style="100" customWidth="1"/>
    <col min="8225" max="8443" width="9" style="100"/>
    <col min="8444" max="8444" width="2.625" style="100" customWidth="1"/>
    <col min="8445" max="8445" width="2.5" style="100" customWidth="1"/>
    <col min="8446" max="8480" width="2.625" style="100" customWidth="1"/>
    <col min="8481" max="8699" width="9" style="100"/>
    <col min="8700" max="8700" width="2.625" style="100" customWidth="1"/>
    <col min="8701" max="8701" width="2.5" style="100" customWidth="1"/>
    <col min="8702" max="8736" width="2.625" style="100" customWidth="1"/>
    <col min="8737" max="8955" width="9" style="100"/>
    <col min="8956" max="8956" width="2.625" style="100" customWidth="1"/>
    <col min="8957" max="8957" width="2.5" style="100" customWidth="1"/>
    <col min="8958" max="8992" width="2.625" style="100" customWidth="1"/>
    <col min="8993" max="9211" width="9" style="100"/>
    <col min="9212" max="9212" width="2.625" style="100" customWidth="1"/>
    <col min="9213" max="9213" width="2.5" style="100" customWidth="1"/>
    <col min="9214" max="9248" width="2.625" style="100" customWidth="1"/>
    <col min="9249" max="9467" width="9" style="100"/>
    <col min="9468" max="9468" width="2.625" style="100" customWidth="1"/>
    <col min="9469" max="9469" width="2.5" style="100" customWidth="1"/>
    <col min="9470" max="9504" width="2.625" style="100" customWidth="1"/>
    <col min="9505" max="9723" width="9" style="100"/>
    <col min="9724" max="9724" width="2.625" style="100" customWidth="1"/>
    <col min="9725" max="9725" width="2.5" style="100" customWidth="1"/>
    <col min="9726" max="9760" width="2.625" style="100" customWidth="1"/>
    <col min="9761" max="9979" width="9" style="100"/>
    <col min="9980" max="9980" width="2.625" style="100" customWidth="1"/>
    <col min="9981" max="9981" width="2.5" style="100" customWidth="1"/>
    <col min="9982" max="10016" width="2.625" style="100" customWidth="1"/>
    <col min="10017" max="10235" width="9" style="100"/>
    <col min="10236" max="10236" width="2.625" style="100" customWidth="1"/>
    <col min="10237" max="10237" width="2.5" style="100" customWidth="1"/>
    <col min="10238" max="10272" width="2.625" style="100" customWidth="1"/>
    <col min="10273" max="10491" width="9" style="100"/>
    <col min="10492" max="10492" width="2.625" style="100" customWidth="1"/>
    <col min="10493" max="10493" width="2.5" style="100" customWidth="1"/>
    <col min="10494" max="10528" width="2.625" style="100" customWidth="1"/>
    <col min="10529" max="10747" width="9" style="100"/>
    <col min="10748" max="10748" width="2.625" style="100" customWidth="1"/>
    <col min="10749" max="10749" width="2.5" style="100" customWidth="1"/>
    <col min="10750" max="10784" width="2.625" style="100" customWidth="1"/>
    <col min="10785" max="11003" width="9" style="100"/>
    <col min="11004" max="11004" width="2.625" style="100" customWidth="1"/>
    <col min="11005" max="11005" width="2.5" style="100" customWidth="1"/>
    <col min="11006" max="11040" width="2.625" style="100" customWidth="1"/>
    <col min="11041" max="11259" width="9" style="100"/>
    <col min="11260" max="11260" width="2.625" style="100" customWidth="1"/>
    <col min="11261" max="11261" width="2.5" style="100" customWidth="1"/>
    <col min="11262" max="11296" width="2.625" style="100" customWidth="1"/>
    <col min="11297" max="11515" width="9" style="100"/>
    <col min="11516" max="11516" width="2.625" style="100" customWidth="1"/>
    <col min="11517" max="11517" width="2.5" style="100" customWidth="1"/>
    <col min="11518" max="11552" width="2.625" style="100" customWidth="1"/>
    <col min="11553" max="11771" width="9" style="100"/>
    <col min="11772" max="11772" width="2.625" style="100" customWidth="1"/>
    <col min="11773" max="11773" width="2.5" style="100" customWidth="1"/>
    <col min="11774" max="11808" width="2.625" style="100" customWidth="1"/>
    <col min="11809" max="12027" width="9" style="100"/>
    <col min="12028" max="12028" width="2.625" style="100" customWidth="1"/>
    <col min="12029" max="12029" width="2.5" style="100" customWidth="1"/>
    <col min="12030" max="12064" width="2.625" style="100" customWidth="1"/>
    <col min="12065" max="12283" width="9" style="100"/>
    <col min="12284" max="12284" width="2.625" style="100" customWidth="1"/>
    <col min="12285" max="12285" width="2.5" style="100" customWidth="1"/>
    <col min="12286" max="12320" width="2.625" style="100" customWidth="1"/>
    <col min="12321" max="12539" width="9" style="100"/>
    <col min="12540" max="12540" width="2.625" style="100" customWidth="1"/>
    <col min="12541" max="12541" width="2.5" style="100" customWidth="1"/>
    <col min="12542" max="12576" width="2.625" style="100" customWidth="1"/>
    <col min="12577" max="12795" width="9" style="100"/>
    <col min="12796" max="12796" width="2.625" style="100" customWidth="1"/>
    <col min="12797" max="12797" width="2.5" style="100" customWidth="1"/>
    <col min="12798" max="12832" width="2.625" style="100" customWidth="1"/>
    <col min="12833" max="13051" width="9" style="100"/>
    <col min="13052" max="13052" width="2.625" style="100" customWidth="1"/>
    <col min="13053" max="13053" width="2.5" style="100" customWidth="1"/>
    <col min="13054" max="13088" width="2.625" style="100" customWidth="1"/>
    <col min="13089" max="13307" width="9" style="100"/>
    <col min="13308" max="13308" width="2.625" style="100" customWidth="1"/>
    <col min="13309" max="13309" width="2.5" style="100" customWidth="1"/>
    <col min="13310" max="13344" width="2.625" style="100" customWidth="1"/>
    <col min="13345" max="13563" width="9" style="100"/>
    <col min="13564" max="13564" width="2.625" style="100" customWidth="1"/>
    <col min="13565" max="13565" width="2.5" style="100" customWidth="1"/>
    <col min="13566" max="13600" width="2.625" style="100" customWidth="1"/>
    <col min="13601" max="13819" width="9" style="100"/>
    <col min="13820" max="13820" width="2.625" style="100" customWidth="1"/>
    <col min="13821" max="13821" width="2.5" style="100" customWidth="1"/>
    <col min="13822" max="13856" width="2.625" style="100" customWidth="1"/>
    <col min="13857" max="14075" width="9" style="100"/>
    <col min="14076" max="14076" width="2.625" style="100" customWidth="1"/>
    <col min="14077" max="14077" width="2.5" style="100" customWidth="1"/>
    <col min="14078" max="14112" width="2.625" style="100" customWidth="1"/>
    <col min="14113" max="14331" width="9" style="100"/>
    <col min="14332" max="14332" width="2.625" style="100" customWidth="1"/>
    <col min="14333" max="14333" width="2.5" style="100" customWidth="1"/>
    <col min="14334" max="14368" width="2.625" style="100" customWidth="1"/>
    <col min="14369" max="14587" width="9" style="100"/>
    <col min="14588" max="14588" width="2.625" style="100" customWidth="1"/>
    <col min="14589" max="14589" width="2.5" style="100" customWidth="1"/>
    <col min="14590" max="14624" width="2.625" style="100" customWidth="1"/>
    <col min="14625" max="14843" width="9" style="100"/>
    <col min="14844" max="14844" width="2.625" style="100" customWidth="1"/>
    <col min="14845" max="14845" width="2.5" style="100" customWidth="1"/>
    <col min="14846" max="14880" width="2.625" style="100" customWidth="1"/>
    <col min="14881" max="15099" width="9" style="100"/>
    <col min="15100" max="15100" width="2.625" style="100" customWidth="1"/>
    <col min="15101" max="15101" width="2.5" style="100" customWidth="1"/>
    <col min="15102" max="15136" width="2.625" style="100" customWidth="1"/>
    <col min="15137" max="15355" width="9" style="100"/>
    <col min="15356" max="15356" width="2.625" style="100" customWidth="1"/>
    <col min="15357" max="15357" width="2.5" style="100" customWidth="1"/>
    <col min="15358" max="15392" width="2.625" style="100" customWidth="1"/>
    <col min="15393" max="15611" width="9" style="100"/>
    <col min="15612" max="15612" width="2.625" style="100" customWidth="1"/>
    <col min="15613" max="15613" width="2.5" style="100" customWidth="1"/>
    <col min="15614" max="15648" width="2.625" style="100" customWidth="1"/>
    <col min="15649" max="15867" width="9" style="100"/>
    <col min="15868" max="15868" width="2.625" style="100" customWidth="1"/>
    <col min="15869" max="15869" width="2.5" style="100" customWidth="1"/>
    <col min="15870" max="15904" width="2.625" style="100" customWidth="1"/>
    <col min="15905" max="16123" width="9" style="100"/>
    <col min="16124" max="16124" width="2.625" style="100" customWidth="1"/>
    <col min="16125" max="16125" width="2.5" style="100" customWidth="1"/>
    <col min="16126" max="16160" width="2.625" style="100" customWidth="1"/>
    <col min="16161" max="16384" width="9" style="100"/>
  </cols>
  <sheetData>
    <row r="1" spans="2:38" s="122" customFormat="1" ht="14.25" customHeight="1">
      <c r="B1" s="122" t="s">
        <v>208</v>
      </c>
    </row>
    <row r="2" spans="2:38" s="76" customFormat="1" ht="14.25" customHeight="1">
      <c r="B2" s="76" t="s">
        <v>135</v>
      </c>
    </row>
    <row r="3" spans="2:38" s="76" customFormat="1" ht="11.25" customHeight="1"/>
    <row r="4" spans="2:38" s="76" customFormat="1" ht="14.25" customHeight="1">
      <c r="B4" s="769" t="s">
        <v>209</v>
      </c>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148"/>
      <c r="AH4" s="148"/>
      <c r="AI4" s="148"/>
      <c r="AJ4" s="148"/>
      <c r="AK4" s="148"/>
      <c r="AL4" s="148"/>
    </row>
    <row r="5" spans="2:38" s="76" customFormat="1" ht="18.75" customHeight="1"/>
    <row r="6" spans="2:38" s="76" customFormat="1" ht="14.25" customHeight="1">
      <c r="V6" s="9" t="s">
        <v>130</v>
      </c>
      <c r="X6" s="770"/>
      <c r="Y6" s="770"/>
      <c r="Z6" s="76" t="s">
        <v>131</v>
      </c>
      <c r="AA6" s="770"/>
      <c r="AB6" s="770"/>
      <c r="AC6" s="76" t="s">
        <v>132</v>
      </c>
      <c r="AD6" s="770"/>
      <c r="AE6" s="770"/>
      <c r="AF6" s="76" t="s">
        <v>133</v>
      </c>
    </row>
    <row r="7" spans="2:38" s="76" customFormat="1" ht="17.25" customHeight="1">
      <c r="X7" s="109"/>
      <c r="Y7" s="109"/>
      <c r="Z7" s="107"/>
      <c r="AA7" s="109"/>
      <c r="AB7" s="109"/>
      <c r="AC7" s="109"/>
    </row>
    <row r="8" spans="2:38" s="76" customFormat="1" ht="18.75" customHeight="1">
      <c r="O8" s="147" t="s">
        <v>210</v>
      </c>
      <c r="P8" s="579" t="s">
        <v>138</v>
      </c>
      <c r="Q8" s="579"/>
      <c r="R8" s="579"/>
      <c r="S8" s="579"/>
      <c r="T8" s="771"/>
      <c r="U8" s="771"/>
      <c r="V8" s="771"/>
      <c r="W8" s="771"/>
      <c r="X8" s="771"/>
      <c r="Y8" s="771"/>
      <c r="Z8" s="771"/>
      <c r="AA8" s="771"/>
      <c r="AB8" s="771"/>
      <c r="AC8" s="771"/>
      <c r="AD8" s="771"/>
      <c r="AE8" s="771"/>
      <c r="AF8" s="771"/>
    </row>
    <row r="9" spans="2:38" s="76" customFormat="1" ht="11.25" customHeight="1"/>
    <row r="10" spans="2:38" s="76" customFormat="1" ht="18.75" customHeight="1">
      <c r="P10" s="579" t="s">
        <v>139</v>
      </c>
      <c r="Q10" s="579"/>
      <c r="R10" s="579"/>
      <c r="S10" s="579"/>
      <c r="T10" s="771"/>
      <c r="U10" s="771"/>
      <c r="V10" s="771"/>
      <c r="W10" s="771"/>
      <c r="X10" s="771"/>
      <c r="Y10" s="771"/>
      <c r="Z10" s="771"/>
      <c r="AA10" s="771"/>
      <c r="AB10" s="771"/>
      <c r="AC10" s="771"/>
      <c r="AD10" s="771"/>
      <c r="AE10" s="771"/>
      <c r="AF10" s="771"/>
    </row>
    <row r="11" spans="2:38" s="76" customFormat="1" ht="11.25" customHeight="1"/>
    <row r="12" spans="2:38" s="76" customFormat="1" ht="15.75" customHeight="1">
      <c r="O12" s="579" t="s">
        <v>140</v>
      </c>
      <c r="P12" s="579"/>
      <c r="Q12" s="579"/>
      <c r="R12" s="579"/>
      <c r="S12" s="579"/>
      <c r="T12" s="771"/>
      <c r="U12" s="771"/>
      <c r="V12" s="771"/>
      <c r="W12" s="771"/>
      <c r="X12" s="771"/>
      <c r="Y12" s="771"/>
      <c r="Z12" s="771"/>
      <c r="AA12" s="771"/>
      <c r="AB12" s="771"/>
      <c r="AC12" s="771"/>
      <c r="AD12" s="771"/>
      <c r="AE12" s="771"/>
      <c r="AF12" s="771"/>
    </row>
    <row r="13" spans="2:38" s="76" customFormat="1" ht="15" customHeight="1"/>
    <row r="14" spans="2:38" s="76" customFormat="1" ht="14.25" customHeight="1">
      <c r="B14" s="122" t="s">
        <v>211</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row>
    <row r="15" spans="2:38" ht="26.25" customHeight="1">
      <c r="B15" s="768" t="s">
        <v>212</v>
      </c>
      <c r="C15" s="768"/>
      <c r="D15" s="768"/>
      <c r="E15" s="768"/>
      <c r="F15" s="768"/>
      <c r="G15" s="768"/>
      <c r="H15" s="768"/>
      <c r="I15" s="768"/>
      <c r="J15" s="768"/>
      <c r="K15" s="768"/>
      <c r="L15" s="768"/>
      <c r="M15" s="768"/>
      <c r="N15" s="768"/>
      <c r="O15" s="768"/>
      <c r="P15" s="768"/>
      <c r="Q15" s="768"/>
      <c r="R15" s="768"/>
      <c r="S15" s="768"/>
      <c r="T15" s="768"/>
      <c r="U15" s="768"/>
      <c r="V15" s="768"/>
      <c r="W15" s="768"/>
      <c r="X15" s="768"/>
      <c r="Y15" s="768"/>
      <c r="Z15" s="768"/>
      <c r="AA15" s="768"/>
      <c r="AB15" s="768"/>
      <c r="AC15" s="768"/>
      <c r="AD15" s="768"/>
      <c r="AE15" s="768"/>
      <c r="AF15" s="768"/>
    </row>
    <row r="16" spans="2:38" ht="15" customHeight="1">
      <c r="B16" s="139"/>
      <c r="C16" s="139"/>
      <c r="D16" s="139"/>
      <c r="E16" s="139"/>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row>
    <row r="17" spans="2:32" s="122" customFormat="1" ht="14.25" customHeight="1">
      <c r="B17" s="122" t="s">
        <v>213</v>
      </c>
    </row>
    <row r="18" spans="2:32" ht="11.25" customHeight="1"/>
    <row r="19" spans="2:32" s="122" customFormat="1" ht="17.25" customHeight="1">
      <c r="B19" s="140" t="s">
        <v>214</v>
      </c>
      <c r="C19" s="141" t="s">
        <v>215</v>
      </c>
      <c r="D19" s="142"/>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row>
    <row r="20" spans="2:32" s="122" customFormat="1" ht="15.75" customHeight="1">
      <c r="B20" s="140" t="s">
        <v>216</v>
      </c>
      <c r="C20" s="141"/>
      <c r="D20" s="141" t="s">
        <v>217</v>
      </c>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row>
    <row r="21" spans="2:32" s="122" customFormat="1" ht="15.75" customHeight="1">
      <c r="B21" s="140" t="s">
        <v>218</v>
      </c>
      <c r="C21" s="141"/>
      <c r="D21" s="141" t="s">
        <v>217</v>
      </c>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row>
    <row r="22" spans="2:32" s="122" customFormat="1" ht="17.25" customHeight="1">
      <c r="B22" s="143" t="s">
        <v>219</v>
      </c>
      <c r="C22" s="767" t="s">
        <v>220</v>
      </c>
      <c r="D22" s="767"/>
      <c r="E22" s="767"/>
      <c r="F22" s="767"/>
      <c r="G22" s="767"/>
      <c r="H22" s="767"/>
      <c r="I22" s="767"/>
      <c r="J22" s="767"/>
      <c r="K22" s="767"/>
      <c r="L22" s="767"/>
      <c r="M22" s="767"/>
      <c r="N22" s="767"/>
      <c r="O22" s="767"/>
      <c r="P22" s="767"/>
      <c r="Q22" s="767"/>
      <c r="R22" s="767"/>
      <c r="S22" s="767"/>
      <c r="T22" s="767"/>
      <c r="U22" s="767"/>
      <c r="V22" s="767"/>
      <c r="W22" s="767"/>
      <c r="X22" s="767"/>
      <c r="Y22" s="767"/>
      <c r="Z22" s="767"/>
      <c r="AA22" s="767"/>
      <c r="AB22" s="767"/>
      <c r="AC22" s="767"/>
      <c r="AD22" s="767"/>
      <c r="AE22" s="767"/>
      <c r="AF22" s="767"/>
    </row>
    <row r="23" spans="2:32" s="122" customFormat="1" ht="13.5" customHeight="1">
      <c r="B23" s="143" t="s">
        <v>221</v>
      </c>
      <c r="C23" s="767" t="s">
        <v>222</v>
      </c>
      <c r="D23" s="767"/>
      <c r="E23" s="767"/>
      <c r="F23" s="767"/>
      <c r="G23" s="767"/>
      <c r="H23" s="767"/>
      <c r="I23" s="767"/>
      <c r="J23" s="767"/>
      <c r="K23" s="767"/>
      <c r="L23" s="767"/>
      <c r="M23" s="767"/>
      <c r="N23" s="767"/>
      <c r="O23" s="767"/>
      <c r="P23" s="767"/>
      <c r="Q23" s="767"/>
      <c r="R23" s="767"/>
      <c r="S23" s="767"/>
      <c r="T23" s="767"/>
      <c r="U23" s="767"/>
      <c r="V23" s="767"/>
      <c r="W23" s="767"/>
      <c r="X23" s="767"/>
      <c r="Y23" s="767"/>
      <c r="Z23" s="767"/>
      <c r="AA23" s="767"/>
      <c r="AB23" s="767"/>
      <c r="AC23" s="767"/>
      <c r="AD23" s="767"/>
      <c r="AE23" s="767"/>
      <c r="AF23" s="767"/>
    </row>
    <row r="24" spans="2:32" s="122" customFormat="1" ht="13.5" customHeight="1">
      <c r="B24" s="143"/>
      <c r="C24" s="767"/>
      <c r="D24" s="767"/>
      <c r="E24" s="767"/>
      <c r="F24" s="767"/>
      <c r="G24" s="767"/>
      <c r="H24" s="767"/>
      <c r="I24" s="767"/>
      <c r="J24" s="767"/>
      <c r="K24" s="767"/>
      <c r="L24" s="767"/>
      <c r="M24" s="767"/>
      <c r="N24" s="767"/>
      <c r="O24" s="767"/>
      <c r="P24" s="767"/>
      <c r="Q24" s="767"/>
      <c r="R24" s="767"/>
      <c r="S24" s="767"/>
      <c r="T24" s="767"/>
      <c r="U24" s="767"/>
      <c r="V24" s="767"/>
      <c r="W24" s="767"/>
      <c r="X24" s="767"/>
      <c r="Y24" s="767"/>
      <c r="Z24" s="767"/>
      <c r="AA24" s="767"/>
      <c r="AB24" s="767"/>
      <c r="AC24" s="767"/>
      <c r="AD24" s="767"/>
      <c r="AE24" s="767"/>
      <c r="AF24" s="767"/>
    </row>
    <row r="25" spans="2:32" s="122" customFormat="1" ht="13.5" customHeight="1">
      <c r="B25" s="143" t="s">
        <v>221</v>
      </c>
      <c r="C25" s="767" t="s">
        <v>223</v>
      </c>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row>
    <row r="26" spans="2:32" s="122" customFormat="1" ht="13.5" customHeight="1">
      <c r="B26" s="143"/>
      <c r="C26" s="767"/>
      <c r="D26" s="767"/>
      <c r="E26" s="767"/>
      <c r="F26" s="767"/>
      <c r="G26" s="767"/>
      <c r="H26" s="767"/>
      <c r="I26" s="767"/>
      <c r="J26" s="767"/>
      <c r="K26" s="767"/>
      <c r="L26" s="767"/>
      <c r="M26" s="767"/>
      <c r="N26" s="767"/>
      <c r="O26" s="767"/>
      <c r="P26" s="767"/>
      <c r="Q26" s="767"/>
      <c r="R26" s="767"/>
      <c r="S26" s="767"/>
      <c r="T26" s="767"/>
      <c r="U26" s="767"/>
      <c r="V26" s="767"/>
      <c r="W26" s="767"/>
      <c r="X26" s="767"/>
      <c r="Y26" s="767"/>
      <c r="Z26" s="767"/>
      <c r="AA26" s="767"/>
      <c r="AB26" s="767"/>
      <c r="AC26" s="767"/>
      <c r="AD26" s="767"/>
      <c r="AE26" s="767"/>
      <c r="AF26" s="767"/>
    </row>
    <row r="27" spans="2:32" s="122" customFormat="1" ht="13.5" customHeight="1">
      <c r="B27" s="143" t="s">
        <v>221</v>
      </c>
      <c r="C27" s="767" t="s">
        <v>224</v>
      </c>
      <c r="D27" s="767"/>
      <c r="E27" s="767"/>
      <c r="F27" s="767"/>
      <c r="G27" s="767"/>
      <c r="H27" s="767"/>
      <c r="I27" s="767"/>
      <c r="J27" s="767"/>
      <c r="K27" s="767"/>
      <c r="L27" s="767"/>
      <c r="M27" s="767"/>
      <c r="N27" s="767"/>
      <c r="O27" s="767"/>
      <c r="P27" s="767"/>
      <c r="Q27" s="767"/>
      <c r="R27" s="767"/>
      <c r="S27" s="767"/>
      <c r="T27" s="767"/>
      <c r="U27" s="767"/>
      <c r="V27" s="767"/>
      <c r="W27" s="767"/>
      <c r="X27" s="767"/>
      <c r="Y27" s="767"/>
      <c r="Z27" s="767"/>
      <c r="AA27" s="767"/>
      <c r="AB27" s="767"/>
      <c r="AC27" s="767"/>
      <c r="AD27" s="767"/>
      <c r="AE27" s="767"/>
      <c r="AF27" s="767"/>
    </row>
    <row r="28" spans="2:32" s="122" customFormat="1" ht="13.5" customHeight="1">
      <c r="B28" s="143"/>
      <c r="C28" s="767"/>
      <c r="D28" s="767"/>
      <c r="E28" s="767"/>
      <c r="F28" s="767"/>
      <c r="G28" s="767"/>
      <c r="H28" s="767"/>
      <c r="I28" s="767"/>
      <c r="J28" s="767"/>
      <c r="K28" s="767"/>
      <c r="L28" s="767"/>
      <c r="M28" s="767"/>
      <c r="N28" s="767"/>
      <c r="O28" s="767"/>
      <c r="P28" s="767"/>
      <c r="Q28" s="767"/>
      <c r="R28" s="767"/>
      <c r="S28" s="767"/>
      <c r="T28" s="767"/>
      <c r="U28" s="767"/>
      <c r="V28" s="767"/>
      <c r="W28" s="767"/>
      <c r="X28" s="767"/>
      <c r="Y28" s="767"/>
      <c r="Z28" s="767"/>
      <c r="AA28" s="767"/>
      <c r="AB28" s="767"/>
      <c r="AC28" s="767"/>
      <c r="AD28" s="767"/>
      <c r="AE28" s="767"/>
      <c r="AF28" s="767"/>
    </row>
    <row r="29" spans="2:32" s="122" customFormat="1" ht="13.5" customHeight="1">
      <c r="B29" s="143"/>
      <c r="C29" s="767"/>
      <c r="D29" s="767"/>
      <c r="E29" s="767"/>
      <c r="F29" s="767"/>
      <c r="G29" s="767"/>
      <c r="H29" s="767"/>
      <c r="I29" s="767"/>
      <c r="J29" s="767"/>
      <c r="K29" s="767"/>
      <c r="L29" s="767"/>
      <c r="M29" s="767"/>
      <c r="N29" s="767"/>
      <c r="O29" s="767"/>
      <c r="P29" s="767"/>
      <c r="Q29" s="767"/>
      <c r="R29" s="767"/>
      <c r="S29" s="767"/>
      <c r="T29" s="767"/>
      <c r="U29" s="767"/>
      <c r="V29" s="767"/>
      <c r="W29" s="767"/>
      <c r="X29" s="767"/>
      <c r="Y29" s="767"/>
      <c r="Z29" s="767"/>
      <c r="AA29" s="767"/>
      <c r="AB29" s="767"/>
      <c r="AC29" s="767"/>
      <c r="AD29" s="767"/>
      <c r="AE29" s="767"/>
      <c r="AF29" s="767"/>
    </row>
    <row r="30" spans="2:32" s="122" customFormat="1" ht="13.5" customHeight="1">
      <c r="B30" s="143"/>
      <c r="C30" s="767"/>
      <c r="D30" s="767"/>
      <c r="E30" s="767"/>
      <c r="F30" s="767"/>
      <c r="G30" s="767"/>
      <c r="H30" s="767"/>
      <c r="I30" s="767"/>
      <c r="J30" s="767"/>
      <c r="K30" s="767"/>
      <c r="L30" s="767"/>
      <c r="M30" s="767"/>
      <c r="N30" s="767"/>
      <c r="O30" s="767"/>
      <c r="P30" s="767"/>
      <c r="Q30" s="767"/>
      <c r="R30" s="767"/>
      <c r="S30" s="767"/>
      <c r="T30" s="767"/>
      <c r="U30" s="767"/>
      <c r="V30" s="767"/>
      <c r="W30" s="767"/>
      <c r="X30" s="767"/>
      <c r="Y30" s="767"/>
      <c r="Z30" s="767"/>
      <c r="AA30" s="767"/>
      <c r="AB30" s="767"/>
      <c r="AC30" s="767"/>
      <c r="AD30" s="767"/>
      <c r="AE30" s="767"/>
      <c r="AF30" s="767"/>
    </row>
    <row r="31" spans="2:32" s="122" customFormat="1" ht="13.5" customHeight="1">
      <c r="B31" s="143"/>
      <c r="C31" s="767"/>
      <c r="D31" s="767"/>
      <c r="E31" s="767"/>
      <c r="F31" s="767"/>
      <c r="G31" s="767"/>
      <c r="H31" s="767"/>
      <c r="I31" s="767"/>
      <c r="J31" s="767"/>
      <c r="K31" s="767"/>
      <c r="L31" s="767"/>
      <c r="M31" s="767"/>
      <c r="N31" s="767"/>
      <c r="O31" s="767"/>
      <c r="P31" s="767"/>
      <c r="Q31" s="767"/>
      <c r="R31" s="767"/>
      <c r="S31" s="767"/>
      <c r="T31" s="767"/>
      <c r="U31" s="767"/>
      <c r="V31" s="767"/>
      <c r="W31" s="767"/>
      <c r="X31" s="767"/>
      <c r="Y31" s="767"/>
      <c r="Z31" s="767"/>
      <c r="AA31" s="767"/>
      <c r="AB31" s="767"/>
      <c r="AC31" s="767"/>
      <c r="AD31" s="767"/>
      <c r="AE31" s="767"/>
      <c r="AF31" s="767"/>
    </row>
    <row r="32" spans="2:32" s="122" customFormat="1" ht="13.5" customHeight="1">
      <c r="B32" s="143"/>
      <c r="C32" s="767"/>
      <c r="D32" s="767"/>
      <c r="E32" s="767"/>
      <c r="F32" s="767"/>
      <c r="G32" s="767"/>
      <c r="H32" s="767"/>
      <c r="I32" s="767"/>
      <c r="J32" s="767"/>
      <c r="K32" s="767"/>
      <c r="L32" s="767"/>
      <c r="M32" s="767"/>
      <c r="N32" s="767"/>
      <c r="O32" s="767"/>
      <c r="P32" s="767"/>
      <c r="Q32" s="767"/>
      <c r="R32" s="767"/>
      <c r="S32" s="767"/>
      <c r="T32" s="767"/>
      <c r="U32" s="767"/>
      <c r="V32" s="767"/>
      <c r="W32" s="767"/>
      <c r="X32" s="767"/>
      <c r="Y32" s="767"/>
      <c r="Z32" s="767"/>
      <c r="AA32" s="767"/>
      <c r="AB32" s="767"/>
      <c r="AC32" s="767"/>
      <c r="AD32" s="767"/>
      <c r="AE32" s="767"/>
      <c r="AF32" s="767"/>
    </row>
    <row r="33" spans="2:32" s="122" customFormat="1" ht="13.5" customHeight="1">
      <c r="B33" s="143"/>
      <c r="C33" s="767"/>
      <c r="D33" s="767"/>
      <c r="E33" s="767"/>
      <c r="F33" s="767"/>
      <c r="G33" s="767"/>
      <c r="H33" s="767"/>
      <c r="I33" s="767"/>
      <c r="J33" s="767"/>
      <c r="K33" s="767"/>
      <c r="L33" s="767"/>
      <c r="M33" s="767"/>
      <c r="N33" s="767"/>
      <c r="O33" s="767"/>
      <c r="P33" s="767"/>
      <c r="Q33" s="767"/>
      <c r="R33" s="767"/>
      <c r="S33" s="767"/>
      <c r="T33" s="767"/>
      <c r="U33" s="767"/>
      <c r="V33" s="767"/>
      <c r="W33" s="767"/>
      <c r="X33" s="767"/>
      <c r="Y33" s="767"/>
      <c r="Z33" s="767"/>
      <c r="AA33" s="767"/>
      <c r="AB33" s="767"/>
      <c r="AC33" s="767"/>
      <c r="AD33" s="767"/>
      <c r="AE33" s="767"/>
      <c r="AF33" s="767"/>
    </row>
    <row r="34" spans="2:32" s="122" customFormat="1" ht="6.75" customHeight="1">
      <c r="B34" s="143"/>
      <c r="C34" s="767"/>
      <c r="D34" s="767"/>
      <c r="E34" s="767"/>
      <c r="F34" s="767"/>
      <c r="G34" s="767"/>
      <c r="H34" s="767"/>
      <c r="I34" s="767"/>
      <c r="J34" s="767"/>
      <c r="K34" s="767"/>
      <c r="L34" s="767"/>
      <c r="M34" s="767"/>
      <c r="N34" s="767"/>
      <c r="O34" s="767"/>
      <c r="P34" s="767"/>
      <c r="Q34" s="767"/>
      <c r="R34" s="767"/>
      <c r="S34" s="767"/>
      <c r="T34" s="767"/>
      <c r="U34" s="767"/>
      <c r="V34" s="767"/>
      <c r="W34" s="767"/>
      <c r="X34" s="767"/>
      <c r="Y34" s="767"/>
      <c r="Z34" s="767"/>
      <c r="AA34" s="767"/>
      <c r="AB34" s="767"/>
      <c r="AC34" s="767"/>
      <c r="AD34" s="767"/>
      <c r="AE34" s="767"/>
      <c r="AF34" s="767"/>
    </row>
    <row r="35" spans="2:32" s="122" customFormat="1" ht="13.5" customHeight="1">
      <c r="B35" s="143" t="s">
        <v>225</v>
      </c>
      <c r="C35" s="767" t="s">
        <v>226</v>
      </c>
      <c r="D35" s="767"/>
      <c r="E35" s="767"/>
      <c r="F35" s="767"/>
      <c r="G35" s="767"/>
      <c r="H35" s="767"/>
      <c r="I35" s="767"/>
      <c r="J35" s="767"/>
      <c r="K35" s="767"/>
      <c r="L35" s="767"/>
      <c r="M35" s="767"/>
      <c r="N35" s="767"/>
      <c r="O35" s="767"/>
      <c r="P35" s="767"/>
      <c r="Q35" s="767"/>
      <c r="R35" s="767"/>
      <c r="S35" s="767"/>
      <c r="T35" s="767"/>
      <c r="U35" s="767"/>
      <c r="V35" s="767"/>
      <c r="W35" s="767"/>
      <c r="X35" s="767"/>
      <c r="Y35" s="767"/>
      <c r="Z35" s="767"/>
      <c r="AA35" s="767"/>
      <c r="AB35" s="767"/>
      <c r="AC35" s="767"/>
      <c r="AD35" s="767"/>
      <c r="AE35" s="767"/>
      <c r="AF35" s="767"/>
    </row>
    <row r="36" spans="2:32" s="122" customFormat="1" ht="13.5" customHeight="1">
      <c r="B36" s="143"/>
      <c r="C36" s="767"/>
      <c r="D36" s="767"/>
      <c r="E36" s="767"/>
      <c r="F36" s="767"/>
      <c r="G36" s="767"/>
      <c r="H36" s="767"/>
      <c r="I36" s="767"/>
      <c r="J36" s="767"/>
      <c r="K36" s="767"/>
      <c r="L36" s="767"/>
      <c r="M36" s="767"/>
      <c r="N36" s="767"/>
      <c r="O36" s="767"/>
      <c r="P36" s="767"/>
      <c r="Q36" s="767"/>
      <c r="R36" s="767"/>
      <c r="S36" s="767"/>
      <c r="T36" s="767"/>
      <c r="U36" s="767"/>
      <c r="V36" s="767"/>
      <c r="W36" s="767"/>
      <c r="X36" s="767"/>
      <c r="Y36" s="767"/>
      <c r="Z36" s="767"/>
      <c r="AA36" s="767"/>
      <c r="AB36" s="767"/>
      <c r="AC36" s="767"/>
      <c r="AD36" s="767"/>
      <c r="AE36" s="767"/>
      <c r="AF36" s="767"/>
    </row>
    <row r="37" spans="2:32" s="122" customFormat="1" ht="13.5" customHeight="1">
      <c r="B37" s="143"/>
      <c r="C37" s="767"/>
      <c r="D37" s="767"/>
      <c r="E37" s="767"/>
      <c r="F37" s="767"/>
      <c r="G37" s="767"/>
      <c r="H37" s="767"/>
      <c r="I37" s="767"/>
      <c r="J37" s="767"/>
      <c r="K37" s="767"/>
      <c r="L37" s="767"/>
      <c r="M37" s="767"/>
      <c r="N37" s="767"/>
      <c r="O37" s="767"/>
      <c r="P37" s="767"/>
      <c r="Q37" s="767"/>
      <c r="R37" s="767"/>
      <c r="S37" s="767"/>
      <c r="T37" s="767"/>
      <c r="U37" s="767"/>
      <c r="V37" s="767"/>
      <c r="W37" s="767"/>
      <c r="X37" s="767"/>
      <c r="Y37" s="767"/>
      <c r="Z37" s="767"/>
      <c r="AA37" s="767"/>
      <c r="AB37" s="767"/>
      <c r="AC37" s="767"/>
      <c r="AD37" s="767"/>
      <c r="AE37" s="767"/>
      <c r="AF37" s="767"/>
    </row>
    <row r="38" spans="2:32" s="122" customFormat="1" ht="13.5" customHeight="1">
      <c r="B38" s="143"/>
      <c r="C38" s="767"/>
      <c r="D38" s="767"/>
      <c r="E38" s="767"/>
      <c r="F38" s="767"/>
      <c r="G38" s="767"/>
      <c r="H38" s="767"/>
      <c r="I38" s="767"/>
      <c r="J38" s="767"/>
      <c r="K38" s="767"/>
      <c r="L38" s="767"/>
      <c r="M38" s="767"/>
      <c r="N38" s="767"/>
      <c r="O38" s="767"/>
      <c r="P38" s="767"/>
      <c r="Q38" s="767"/>
      <c r="R38" s="767"/>
      <c r="S38" s="767"/>
      <c r="T38" s="767"/>
      <c r="U38" s="767"/>
      <c r="V38" s="767"/>
      <c r="W38" s="767"/>
      <c r="X38" s="767"/>
      <c r="Y38" s="767"/>
      <c r="Z38" s="767"/>
      <c r="AA38" s="767"/>
      <c r="AB38" s="767"/>
      <c r="AC38" s="767"/>
      <c r="AD38" s="767"/>
      <c r="AE38" s="767"/>
      <c r="AF38" s="767"/>
    </row>
    <row r="39" spans="2:32" s="122" customFormat="1" ht="13.5" customHeight="1">
      <c r="B39" s="143"/>
      <c r="C39" s="767"/>
      <c r="D39" s="767"/>
      <c r="E39" s="767"/>
      <c r="F39" s="767"/>
      <c r="G39" s="767"/>
      <c r="H39" s="767"/>
      <c r="I39" s="767"/>
      <c r="J39" s="767"/>
      <c r="K39" s="767"/>
      <c r="L39" s="767"/>
      <c r="M39" s="767"/>
      <c r="N39" s="767"/>
      <c r="O39" s="767"/>
      <c r="P39" s="767"/>
      <c r="Q39" s="767"/>
      <c r="R39" s="767"/>
      <c r="S39" s="767"/>
      <c r="T39" s="767"/>
      <c r="U39" s="767"/>
      <c r="V39" s="767"/>
      <c r="W39" s="767"/>
      <c r="X39" s="767"/>
      <c r="Y39" s="767"/>
      <c r="Z39" s="767"/>
      <c r="AA39" s="767"/>
      <c r="AB39" s="767"/>
      <c r="AC39" s="767"/>
      <c r="AD39" s="767"/>
      <c r="AE39" s="767"/>
      <c r="AF39" s="767"/>
    </row>
    <row r="40" spans="2:32" s="122" customFormat="1" ht="13.5" customHeight="1">
      <c r="B40" s="143"/>
      <c r="C40" s="767"/>
      <c r="D40" s="767"/>
      <c r="E40" s="767"/>
      <c r="F40" s="767"/>
      <c r="G40" s="767"/>
      <c r="H40" s="767"/>
      <c r="I40" s="767"/>
      <c r="J40" s="767"/>
      <c r="K40" s="767"/>
      <c r="L40" s="767"/>
      <c r="M40" s="767"/>
      <c r="N40" s="767"/>
      <c r="O40" s="767"/>
      <c r="P40" s="767"/>
      <c r="Q40" s="767"/>
      <c r="R40" s="767"/>
      <c r="S40" s="767"/>
      <c r="T40" s="767"/>
      <c r="U40" s="767"/>
      <c r="V40" s="767"/>
      <c r="W40" s="767"/>
      <c r="X40" s="767"/>
      <c r="Y40" s="767"/>
      <c r="Z40" s="767"/>
      <c r="AA40" s="767"/>
      <c r="AB40" s="767"/>
      <c r="AC40" s="767"/>
      <c r="AD40" s="767"/>
      <c r="AE40" s="767"/>
      <c r="AF40" s="767"/>
    </row>
    <row r="41" spans="2:32" s="122" customFormat="1" ht="13.5" customHeight="1">
      <c r="B41" s="143"/>
      <c r="C41" s="767"/>
      <c r="D41" s="767"/>
      <c r="E41" s="767"/>
      <c r="F41" s="767"/>
      <c r="G41" s="767"/>
      <c r="H41" s="767"/>
      <c r="I41" s="767"/>
      <c r="J41" s="767"/>
      <c r="K41" s="767"/>
      <c r="L41" s="767"/>
      <c r="M41" s="767"/>
      <c r="N41" s="767"/>
      <c r="O41" s="767"/>
      <c r="P41" s="767"/>
      <c r="Q41" s="767"/>
      <c r="R41" s="767"/>
      <c r="S41" s="767"/>
      <c r="T41" s="767"/>
      <c r="U41" s="767"/>
      <c r="V41" s="767"/>
      <c r="W41" s="767"/>
      <c r="X41" s="767"/>
      <c r="Y41" s="767"/>
      <c r="Z41" s="767"/>
      <c r="AA41" s="767"/>
      <c r="AB41" s="767"/>
      <c r="AC41" s="767"/>
      <c r="AD41" s="767"/>
      <c r="AE41" s="767"/>
      <c r="AF41" s="767"/>
    </row>
    <row r="42" spans="2:32" s="122" customFormat="1" ht="13.5" customHeight="1">
      <c r="B42" s="143"/>
      <c r="C42" s="767"/>
      <c r="D42" s="767"/>
      <c r="E42" s="767"/>
      <c r="F42" s="767"/>
      <c r="G42" s="767"/>
      <c r="H42" s="767"/>
      <c r="I42" s="767"/>
      <c r="J42" s="767"/>
      <c r="K42" s="767"/>
      <c r="L42" s="767"/>
      <c r="M42" s="767"/>
      <c r="N42" s="767"/>
      <c r="O42" s="767"/>
      <c r="P42" s="767"/>
      <c r="Q42" s="767"/>
      <c r="R42" s="767"/>
      <c r="S42" s="767"/>
      <c r="T42" s="767"/>
      <c r="U42" s="767"/>
      <c r="V42" s="767"/>
      <c r="W42" s="767"/>
      <c r="X42" s="767"/>
      <c r="Y42" s="767"/>
      <c r="Z42" s="767"/>
      <c r="AA42" s="767"/>
      <c r="AB42" s="767"/>
      <c r="AC42" s="767"/>
      <c r="AD42" s="767"/>
      <c r="AE42" s="767"/>
      <c r="AF42" s="767"/>
    </row>
    <row r="43" spans="2:32" s="122" customFormat="1" ht="13.5" customHeight="1">
      <c r="B43" s="143"/>
      <c r="C43" s="767"/>
      <c r="D43" s="767"/>
      <c r="E43" s="767"/>
      <c r="F43" s="767"/>
      <c r="G43" s="767"/>
      <c r="H43" s="767"/>
      <c r="I43" s="767"/>
      <c r="J43" s="767"/>
      <c r="K43" s="767"/>
      <c r="L43" s="767"/>
      <c r="M43" s="767"/>
      <c r="N43" s="767"/>
      <c r="O43" s="767"/>
      <c r="P43" s="767"/>
      <c r="Q43" s="767"/>
      <c r="R43" s="767"/>
      <c r="S43" s="767"/>
      <c r="T43" s="767"/>
      <c r="U43" s="767"/>
      <c r="V43" s="767"/>
      <c r="W43" s="767"/>
      <c r="X43" s="767"/>
      <c r="Y43" s="767"/>
      <c r="Z43" s="767"/>
      <c r="AA43" s="767"/>
      <c r="AB43" s="767"/>
      <c r="AC43" s="767"/>
      <c r="AD43" s="767"/>
      <c r="AE43" s="767"/>
      <c r="AF43" s="767"/>
    </row>
    <row r="44" spans="2:32" s="122" customFormat="1" ht="13.5" customHeight="1">
      <c r="B44" s="143"/>
      <c r="C44" s="767"/>
      <c r="D44" s="767"/>
      <c r="E44" s="767"/>
      <c r="F44" s="767"/>
      <c r="G44" s="767"/>
      <c r="H44" s="767"/>
      <c r="I44" s="767"/>
      <c r="J44" s="767"/>
      <c r="K44" s="767"/>
      <c r="L44" s="767"/>
      <c r="M44" s="767"/>
      <c r="N44" s="767"/>
      <c r="O44" s="767"/>
      <c r="P44" s="767"/>
      <c r="Q44" s="767"/>
      <c r="R44" s="767"/>
      <c r="S44" s="767"/>
      <c r="T44" s="767"/>
      <c r="U44" s="767"/>
      <c r="V44" s="767"/>
      <c r="W44" s="767"/>
      <c r="X44" s="767"/>
      <c r="Y44" s="767"/>
      <c r="Z44" s="767"/>
      <c r="AA44" s="767"/>
      <c r="AB44" s="767"/>
      <c r="AC44" s="767"/>
      <c r="AD44" s="767"/>
      <c r="AE44" s="767"/>
      <c r="AF44" s="767"/>
    </row>
    <row r="45" spans="2:32" s="122" customFormat="1" ht="13.5" customHeight="1">
      <c r="B45" s="143"/>
      <c r="C45" s="767"/>
      <c r="D45" s="767"/>
      <c r="E45" s="767"/>
      <c r="F45" s="767"/>
      <c r="G45" s="767"/>
      <c r="H45" s="767"/>
      <c r="I45" s="767"/>
      <c r="J45" s="767"/>
      <c r="K45" s="767"/>
      <c r="L45" s="767"/>
      <c r="M45" s="767"/>
      <c r="N45" s="767"/>
      <c r="O45" s="767"/>
      <c r="P45" s="767"/>
      <c r="Q45" s="767"/>
      <c r="R45" s="767"/>
      <c r="S45" s="767"/>
      <c r="T45" s="767"/>
      <c r="U45" s="767"/>
      <c r="V45" s="767"/>
      <c r="W45" s="767"/>
      <c r="X45" s="767"/>
      <c r="Y45" s="767"/>
      <c r="Z45" s="767"/>
      <c r="AA45" s="767"/>
      <c r="AB45" s="767"/>
      <c r="AC45" s="767"/>
      <c r="AD45" s="767"/>
      <c r="AE45" s="767"/>
      <c r="AF45" s="767"/>
    </row>
    <row r="46" spans="2:32" s="122" customFormat="1" ht="13.5" customHeight="1">
      <c r="B46" s="143" t="s">
        <v>225</v>
      </c>
      <c r="C46" s="767" t="s">
        <v>227</v>
      </c>
      <c r="D46" s="767"/>
      <c r="E46" s="767"/>
      <c r="F46" s="767"/>
      <c r="G46" s="767"/>
      <c r="H46" s="767"/>
      <c r="I46" s="767"/>
      <c r="J46" s="767"/>
      <c r="K46" s="767"/>
      <c r="L46" s="767"/>
      <c r="M46" s="767"/>
      <c r="N46" s="767"/>
      <c r="O46" s="767"/>
      <c r="P46" s="767"/>
      <c r="Q46" s="767"/>
      <c r="R46" s="767"/>
      <c r="S46" s="767"/>
      <c r="T46" s="767"/>
      <c r="U46" s="767"/>
      <c r="V46" s="767"/>
      <c r="W46" s="767"/>
      <c r="X46" s="767"/>
      <c r="Y46" s="767"/>
      <c r="Z46" s="767"/>
      <c r="AA46" s="767"/>
      <c r="AB46" s="767"/>
      <c r="AC46" s="767"/>
      <c r="AD46" s="767"/>
      <c r="AE46" s="767"/>
      <c r="AF46" s="767"/>
    </row>
    <row r="47" spans="2:32" s="122" customFormat="1" ht="13.5" customHeight="1">
      <c r="B47" s="143"/>
      <c r="C47" s="767"/>
      <c r="D47" s="767"/>
      <c r="E47" s="767"/>
      <c r="F47" s="767"/>
      <c r="G47" s="767"/>
      <c r="H47" s="767"/>
      <c r="I47" s="767"/>
      <c r="J47" s="767"/>
      <c r="K47" s="767"/>
      <c r="L47" s="767"/>
      <c r="M47" s="767"/>
      <c r="N47" s="767"/>
      <c r="O47" s="767"/>
      <c r="P47" s="767"/>
      <c r="Q47" s="767"/>
      <c r="R47" s="767"/>
      <c r="S47" s="767"/>
      <c r="T47" s="767"/>
      <c r="U47" s="767"/>
      <c r="V47" s="767"/>
      <c r="W47" s="767"/>
      <c r="X47" s="767"/>
      <c r="Y47" s="767"/>
      <c r="Z47" s="767"/>
      <c r="AA47" s="767"/>
      <c r="AB47" s="767"/>
      <c r="AC47" s="767"/>
      <c r="AD47" s="767"/>
      <c r="AE47" s="767"/>
      <c r="AF47" s="767"/>
    </row>
    <row r="48" spans="2:32" s="122" customFormat="1" ht="13.5" customHeight="1">
      <c r="B48" s="143"/>
      <c r="C48" s="767"/>
      <c r="D48" s="767"/>
      <c r="E48" s="767"/>
      <c r="F48" s="767"/>
      <c r="G48" s="767"/>
      <c r="H48" s="767"/>
      <c r="I48" s="767"/>
      <c r="J48" s="767"/>
      <c r="K48" s="767"/>
      <c r="L48" s="767"/>
      <c r="M48" s="767"/>
      <c r="N48" s="767"/>
      <c r="O48" s="767"/>
      <c r="P48" s="767"/>
      <c r="Q48" s="767"/>
      <c r="R48" s="767"/>
      <c r="S48" s="767"/>
      <c r="T48" s="767"/>
      <c r="U48" s="767"/>
      <c r="V48" s="767"/>
      <c r="W48" s="767"/>
      <c r="X48" s="767"/>
      <c r="Y48" s="767"/>
      <c r="Z48" s="767"/>
      <c r="AA48" s="767"/>
      <c r="AB48" s="767"/>
      <c r="AC48" s="767"/>
      <c r="AD48" s="767"/>
      <c r="AE48" s="767"/>
      <c r="AF48" s="767"/>
    </row>
    <row r="49" spans="2:32" s="122" customFormat="1" ht="13.5" customHeight="1">
      <c r="B49" s="143"/>
      <c r="C49" s="767"/>
      <c r="D49" s="767"/>
      <c r="E49" s="767"/>
      <c r="F49" s="767"/>
      <c r="G49" s="767"/>
      <c r="H49" s="767"/>
      <c r="I49" s="767"/>
      <c r="J49" s="767"/>
      <c r="K49" s="767"/>
      <c r="L49" s="767"/>
      <c r="M49" s="767"/>
      <c r="N49" s="767"/>
      <c r="O49" s="767"/>
      <c r="P49" s="767"/>
      <c r="Q49" s="767"/>
      <c r="R49" s="767"/>
      <c r="S49" s="767"/>
      <c r="T49" s="767"/>
      <c r="U49" s="767"/>
      <c r="V49" s="767"/>
      <c r="W49" s="767"/>
      <c r="X49" s="767"/>
      <c r="Y49" s="767"/>
      <c r="Z49" s="767"/>
      <c r="AA49" s="767"/>
      <c r="AB49" s="767"/>
      <c r="AC49" s="767"/>
      <c r="AD49" s="767"/>
      <c r="AE49" s="767"/>
      <c r="AF49" s="767"/>
    </row>
    <row r="50" spans="2:32" s="122" customFormat="1" ht="13.5" customHeight="1">
      <c r="B50" s="143"/>
      <c r="C50" s="767"/>
      <c r="D50" s="767"/>
      <c r="E50" s="767"/>
      <c r="F50" s="767"/>
      <c r="G50" s="767"/>
      <c r="H50" s="767"/>
      <c r="I50" s="767"/>
      <c r="J50" s="767"/>
      <c r="K50" s="767"/>
      <c r="L50" s="767"/>
      <c r="M50" s="767"/>
      <c r="N50" s="767"/>
      <c r="O50" s="767"/>
      <c r="P50" s="767"/>
      <c r="Q50" s="767"/>
      <c r="R50" s="767"/>
      <c r="S50" s="767"/>
      <c r="T50" s="767"/>
      <c r="U50" s="767"/>
      <c r="V50" s="767"/>
      <c r="W50" s="767"/>
      <c r="X50" s="767"/>
      <c r="Y50" s="767"/>
      <c r="Z50" s="767"/>
      <c r="AA50" s="767"/>
      <c r="AB50" s="767"/>
      <c r="AC50" s="767"/>
      <c r="AD50" s="767"/>
      <c r="AE50" s="767"/>
      <c r="AF50" s="767"/>
    </row>
    <row r="51" spans="2:32" s="122" customFormat="1" ht="13.5" customHeight="1">
      <c r="B51" s="143"/>
      <c r="C51" s="767"/>
      <c r="D51" s="767"/>
      <c r="E51" s="767"/>
      <c r="F51" s="767"/>
      <c r="G51" s="767"/>
      <c r="H51" s="767"/>
      <c r="I51" s="767"/>
      <c r="J51" s="767"/>
      <c r="K51" s="767"/>
      <c r="L51" s="767"/>
      <c r="M51" s="767"/>
      <c r="N51" s="767"/>
      <c r="O51" s="767"/>
      <c r="P51" s="767"/>
      <c r="Q51" s="767"/>
      <c r="R51" s="767"/>
      <c r="S51" s="767"/>
      <c r="T51" s="767"/>
      <c r="U51" s="767"/>
      <c r="V51" s="767"/>
      <c r="W51" s="767"/>
      <c r="X51" s="767"/>
      <c r="Y51" s="767"/>
      <c r="Z51" s="767"/>
      <c r="AA51" s="767"/>
      <c r="AB51" s="767"/>
      <c r="AC51" s="767"/>
      <c r="AD51" s="767"/>
      <c r="AE51" s="767"/>
      <c r="AF51" s="767"/>
    </row>
    <row r="52" spans="2:32" s="122" customFormat="1" ht="13.5" customHeight="1">
      <c r="B52" s="143"/>
      <c r="C52" s="767"/>
      <c r="D52" s="767"/>
      <c r="E52" s="767"/>
      <c r="F52" s="767"/>
      <c r="G52" s="767"/>
      <c r="H52" s="767"/>
      <c r="I52" s="767"/>
      <c r="J52" s="767"/>
      <c r="K52" s="767"/>
      <c r="L52" s="767"/>
      <c r="M52" s="767"/>
      <c r="N52" s="767"/>
      <c r="O52" s="767"/>
      <c r="P52" s="767"/>
      <c r="Q52" s="767"/>
      <c r="R52" s="767"/>
      <c r="S52" s="767"/>
      <c r="T52" s="767"/>
      <c r="U52" s="767"/>
      <c r="V52" s="767"/>
      <c r="W52" s="767"/>
      <c r="X52" s="767"/>
      <c r="Y52" s="767"/>
      <c r="Z52" s="767"/>
      <c r="AA52" s="767"/>
      <c r="AB52" s="767"/>
      <c r="AC52" s="767"/>
      <c r="AD52" s="767"/>
      <c r="AE52" s="767"/>
      <c r="AF52" s="767"/>
    </row>
    <row r="53" spans="2:32" s="122" customFormat="1" ht="21" customHeight="1">
      <c r="B53" s="143"/>
      <c r="C53" s="767"/>
      <c r="D53" s="767"/>
      <c r="E53" s="767"/>
      <c r="F53" s="767"/>
      <c r="G53" s="767"/>
      <c r="H53" s="767"/>
      <c r="I53" s="767"/>
      <c r="J53" s="767"/>
      <c r="K53" s="767"/>
      <c r="L53" s="767"/>
      <c r="M53" s="767"/>
      <c r="N53" s="767"/>
      <c r="O53" s="767"/>
      <c r="P53" s="767"/>
      <c r="Q53" s="767"/>
      <c r="R53" s="767"/>
      <c r="S53" s="767"/>
      <c r="T53" s="767"/>
      <c r="U53" s="767"/>
      <c r="V53" s="767"/>
      <c r="W53" s="767"/>
      <c r="X53" s="767"/>
      <c r="Y53" s="767"/>
      <c r="Z53" s="767"/>
      <c r="AA53" s="767"/>
      <c r="AB53" s="767"/>
      <c r="AC53" s="767"/>
      <c r="AD53" s="767"/>
      <c r="AE53" s="767"/>
      <c r="AF53" s="767"/>
    </row>
    <row r="54" spans="2:32" s="122" customFormat="1" ht="13.5" customHeight="1">
      <c r="B54" s="144" t="s">
        <v>225</v>
      </c>
      <c r="C54" s="766" t="s">
        <v>228</v>
      </c>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row>
    <row r="55" spans="2:32" s="122" customFormat="1" ht="13.5" customHeight="1">
      <c r="B55" s="144"/>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row>
    <row r="56" spans="2:32" s="122" customFormat="1" ht="22.5" customHeight="1">
      <c r="B56" s="144"/>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row>
    <row r="57" spans="2:32" s="122" customFormat="1" ht="13.5" customHeight="1">
      <c r="B57" s="144"/>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row>
    <row r="58" spans="2:32" s="122" customFormat="1" ht="13.5" customHeight="1">
      <c r="B58" s="144"/>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row>
    <row r="59" spans="2:32" s="122" customFormat="1" ht="13.5" customHeight="1">
      <c r="B59" s="144"/>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row>
    <row r="60" spans="2:32" s="122" customFormat="1" ht="13.5" customHeight="1">
      <c r="B60" s="144"/>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row>
    <row r="61" spans="2:32" s="122" customFormat="1" ht="13.5" customHeight="1">
      <c r="B61" s="144"/>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row>
    <row r="62" spans="2:32" s="122" customFormat="1" ht="13.5" customHeight="1">
      <c r="B62" s="144"/>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row>
    <row r="63" spans="2:32" s="122" customFormat="1" ht="6" customHeight="1">
      <c r="B63" s="144"/>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row>
    <row r="64" spans="2:32" s="122" customFormat="1" ht="13.5" customHeight="1">
      <c r="B64" s="144" t="s">
        <v>229</v>
      </c>
      <c r="C64" s="766" t="s">
        <v>230</v>
      </c>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row>
    <row r="65" spans="2:32" s="122" customFormat="1" ht="13.5" customHeight="1">
      <c r="B65" s="144"/>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row>
    <row r="66" spans="2:32" s="122" customFormat="1" ht="21" customHeight="1">
      <c r="B66" s="144"/>
      <c r="C66" s="766"/>
      <c r="D66" s="766"/>
      <c r="E66" s="766"/>
      <c r="F66" s="766"/>
      <c r="G66" s="766"/>
      <c r="H66" s="766"/>
      <c r="I66" s="766"/>
      <c r="J66" s="766"/>
      <c r="K66" s="766"/>
      <c r="L66" s="766"/>
      <c r="M66" s="766"/>
      <c r="N66" s="766"/>
      <c r="O66" s="766"/>
      <c r="P66" s="766"/>
      <c r="Q66" s="766"/>
      <c r="R66" s="766"/>
      <c r="S66" s="766"/>
      <c r="T66" s="766"/>
      <c r="U66" s="766"/>
      <c r="V66" s="766"/>
      <c r="W66" s="766"/>
      <c r="X66" s="766"/>
      <c r="Y66" s="766"/>
      <c r="Z66" s="766"/>
      <c r="AA66" s="766"/>
      <c r="AB66" s="766"/>
      <c r="AC66" s="766"/>
      <c r="AD66" s="766"/>
      <c r="AE66" s="766"/>
      <c r="AF66" s="766"/>
    </row>
    <row r="67" spans="2:32" s="122" customFormat="1" ht="13.5" customHeight="1">
      <c r="B67" s="144" t="s">
        <v>229</v>
      </c>
      <c r="C67" s="766" t="s">
        <v>231</v>
      </c>
      <c r="D67" s="766"/>
      <c r="E67" s="766"/>
      <c r="F67" s="766"/>
      <c r="G67" s="766"/>
      <c r="H67" s="766"/>
      <c r="I67" s="766"/>
      <c r="J67" s="766"/>
      <c r="K67" s="766"/>
      <c r="L67" s="766"/>
      <c r="M67" s="766"/>
      <c r="N67" s="766"/>
      <c r="O67" s="766"/>
      <c r="P67" s="766"/>
      <c r="Q67" s="766"/>
      <c r="R67" s="766"/>
      <c r="S67" s="766"/>
      <c r="T67" s="766"/>
      <c r="U67" s="766"/>
      <c r="V67" s="766"/>
      <c r="W67" s="766"/>
      <c r="X67" s="766"/>
      <c r="Y67" s="766"/>
      <c r="Z67" s="766"/>
      <c r="AA67" s="766"/>
      <c r="AB67" s="766"/>
      <c r="AC67" s="766"/>
      <c r="AD67" s="766"/>
      <c r="AE67" s="766"/>
      <c r="AF67" s="766"/>
    </row>
    <row r="68" spans="2:32" s="122" customFormat="1" ht="13.5" customHeight="1">
      <c r="B68" s="144"/>
      <c r="C68" s="766"/>
      <c r="D68" s="766"/>
      <c r="E68" s="766"/>
      <c r="F68" s="766"/>
      <c r="G68" s="766"/>
      <c r="H68" s="766"/>
      <c r="I68" s="766"/>
      <c r="J68" s="766"/>
      <c r="K68" s="766"/>
      <c r="L68" s="766"/>
      <c r="M68" s="766"/>
      <c r="N68" s="766"/>
      <c r="O68" s="766"/>
      <c r="P68" s="766"/>
      <c r="Q68" s="766"/>
      <c r="R68" s="766"/>
      <c r="S68" s="766"/>
      <c r="T68" s="766"/>
      <c r="U68" s="766"/>
      <c r="V68" s="766"/>
      <c r="W68" s="766"/>
      <c r="X68" s="766"/>
      <c r="Y68" s="766"/>
      <c r="Z68" s="766"/>
      <c r="AA68" s="766"/>
      <c r="AB68" s="766"/>
      <c r="AC68" s="766"/>
      <c r="AD68" s="766"/>
      <c r="AE68" s="766"/>
      <c r="AF68" s="766"/>
    </row>
    <row r="69" spans="2:32" s="122" customFormat="1" ht="13.5" customHeight="1">
      <c r="B69" s="144"/>
      <c r="C69" s="766"/>
      <c r="D69" s="766"/>
      <c r="E69" s="766"/>
      <c r="F69" s="766"/>
      <c r="G69" s="766"/>
      <c r="H69" s="766"/>
      <c r="I69" s="766"/>
      <c r="J69" s="766"/>
      <c r="K69" s="766"/>
      <c r="L69" s="766"/>
      <c r="M69" s="766"/>
      <c r="N69" s="766"/>
      <c r="O69" s="766"/>
      <c r="P69" s="766"/>
      <c r="Q69" s="766"/>
      <c r="R69" s="766"/>
      <c r="S69" s="766"/>
      <c r="T69" s="766"/>
      <c r="U69" s="766"/>
      <c r="V69" s="766"/>
      <c r="W69" s="766"/>
      <c r="X69" s="766"/>
      <c r="Y69" s="766"/>
      <c r="Z69" s="766"/>
      <c r="AA69" s="766"/>
      <c r="AB69" s="766"/>
      <c r="AC69" s="766"/>
      <c r="AD69" s="766"/>
      <c r="AE69" s="766"/>
      <c r="AF69" s="766"/>
    </row>
    <row r="70" spans="2:32" s="122" customFormat="1" ht="17.25" customHeight="1">
      <c r="B70" s="144"/>
      <c r="C70" s="766"/>
      <c r="D70" s="766"/>
      <c r="E70" s="766"/>
      <c r="F70" s="766"/>
      <c r="G70" s="766"/>
      <c r="H70" s="766"/>
      <c r="I70" s="766"/>
      <c r="J70" s="766"/>
      <c r="K70" s="766"/>
      <c r="L70" s="766"/>
      <c r="M70" s="766"/>
      <c r="N70" s="766"/>
      <c r="O70" s="766"/>
      <c r="P70" s="766"/>
      <c r="Q70" s="766"/>
      <c r="R70" s="766"/>
      <c r="S70" s="766"/>
      <c r="T70" s="766"/>
      <c r="U70" s="766"/>
      <c r="V70" s="766"/>
      <c r="W70" s="766"/>
      <c r="X70" s="766"/>
      <c r="Y70" s="766"/>
      <c r="Z70" s="766"/>
      <c r="AA70" s="766"/>
      <c r="AB70" s="766"/>
      <c r="AC70" s="766"/>
      <c r="AD70" s="766"/>
      <c r="AE70" s="766"/>
      <c r="AF70" s="766"/>
    </row>
    <row r="71" spans="2:32" s="122" customFormat="1" ht="13.5" customHeight="1">
      <c r="B71" s="144" t="s">
        <v>232</v>
      </c>
      <c r="C71" s="766" t="s">
        <v>233</v>
      </c>
      <c r="D71" s="766"/>
      <c r="E71" s="766"/>
      <c r="F71" s="766"/>
      <c r="G71" s="766"/>
      <c r="H71" s="766"/>
      <c r="I71" s="766"/>
      <c r="J71" s="766"/>
      <c r="K71" s="766"/>
      <c r="L71" s="766"/>
      <c r="M71" s="766"/>
      <c r="N71" s="766"/>
      <c r="O71" s="766"/>
      <c r="P71" s="766"/>
      <c r="Q71" s="766"/>
      <c r="R71" s="766"/>
      <c r="S71" s="766"/>
      <c r="T71" s="766"/>
      <c r="U71" s="766"/>
      <c r="V71" s="766"/>
      <c r="W71" s="766"/>
      <c r="X71" s="766"/>
      <c r="Y71" s="766"/>
      <c r="Z71" s="766"/>
      <c r="AA71" s="766"/>
      <c r="AB71" s="766"/>
      <c r="AC71" s="766"/>
      <c r="AD71" s="766"/>
      <c r="AE71" s="766"/>
      <c r="AF71" s="766"/>
    </row>
    <row r="72" spans="2:32" s="122" customFormat="1" ht="13.5" customHeight="1">
      <c r="B72" s="144"/>
      <c r="C72" s="766"/>
      <c r="D72" s="766"/>
      <c r="E72" s="766"/>
      <c r="F72" s="766"/>
      <c r="G72" s="766"/>
      <c r="H72" s="766"/>
      <c r="I72" s="766"/>
      <c r="J72" s="766"/>
      <c r="K72" s="766"/>
      <c r="L72" s="766"/>
      <c r="M72" s="766"/>
      <c r="N72" s="766"/>
      <c r="O72" s="766"/>
      <c r="P72" s="766"/>
      <c r="Q72" s="766"/>
      <c r="R72" s="766"/>
      <c r="S72" s="766"/>
      <c r="T72" s="766"/>
      <c r="U72" s="766"/>
      <c r="V72" s="766"/>
      <c r="W72" s="766"/>
      <c r="X72" s="766"/>
      <c r="Y72" s="766"/>
      <c r="Z72" s="766"/>
      <c r="AA72" s="766"/>
      <c r="AB72" s="766"/>
      <c r="AC72" s="766"/>
      <c r="AD72" s="766"/>
      <c r="AE72" s="766"/>
      <c r="AF72" s="766"/>
    </row>
    <row r="73" spans="2:32" s="122" customFormat="1" ht="21" customHeight="1">
      <c r="B73" s="144"/>
      <c r="C73" s="766"/>
      <c r="D73" s="766"/>
      <c r="E73" s="766"/>
      <c r="F73" s="766"/>
      <c r="G73" s="766"/>
      <c r="H73" s="766"/>
      <c r="I73" s="766"/>
      <c r="J73" s="766"/>
      <c r="K73" s="766"/>
      <c r="L73" s="766"/>
      <c r="M73" s="766"/>
      <c r="N73" s="766"/>
      <c r="O73" s="766"/>
      <c r="P73" s="766"/>
      <c r="Q73" s="766"/>
      <c r="R73" s="766"/>
      <c r="S73" s="766"/>
      <c r="T73" s="766"/>
      <c r="U73" s="766"/>
      <c r="V73" s="766"/>
      <c r="W73" s="766"/>
      <c r="X73" s="766"/>
      <c r="Y73" s="766"/>
      <c r="Z73" s="766"/>
      <c r="AA73" s="766"/>
      <c r="AB73" s="766"/>
      <c r="AC73" s="766"/>
      <c r="AD73" s="766"/>
      <c r="AE73" s="766"/>
      <c r="AF73" s="766"/>
    </row>
    <row r="74" spans="2:32" s="122" customFormat="1" ht="17.25" customHeight="1">
      <c r="B74" s="144" t="s">
        <v>234</v>
      </c>
      <c r="C74" s="766" t="s">
        <v>235</v>
      </c>
      <c r="D74" s="766"/>
      <c r="E74" s="766"/>
      <c r="F74" s="766"/>
      <c r="G74" s="766"/>
      <c r="H74" s="766"/>
      <c r="I74" s="766"/>
      <c r="J74" s="766"/>
      <c r="K74" s="766"/>
      <c r="L74" s="766"/>
      <c r="M74" s="766"/>
      <c r="N74" s="766"/>
      <c r="O74" s="766"/>
      <c r="P74" s="766"/>
      <c r="Q74" s="766"/>
      <c r="R74" s="766"/>
      <c r="S74" s="766"/>
      <c r="T74" s="766"/>
      <c r="U74" s="766"/>
      <c r="V74" s="766"/>
      <c r="W74" s="766"/>
      <c r="X74" s="766"/>
      <c r="Y74" s="766"/>
      <c r="Z74" s="766"/>
      <c r="AA74" s="766"/>
      <c r="AB74" s="766"/>
      <c r="AC74" s="766"/>
      <c r="AD74" s="766"/>
      <c r="AE74" s="766"/>
      <c r="AF74" s="766"/>
    </row>
    <row r="75" spans="2:32" s="122" customFormat="1" ht="13.5" customHeight="1">
      <c r="B75" s="144" t="s">
        <v>236</v>
      </c>
      <c r="C75" s="766" t="s">
        <v>237</v>
      </c>
      <c r="D75" s="766"/>
      <c r="E75" s="766"/>
      <c r="F75" s="766"/>
      <c r="G75" s="766"/>
      <c r="H75" s="766"/>
      <c r="I75" s="766"/>
      <c r="J75" s="766"/>
      <c r="K75" s="766"/>
      <c r="L75" s="766"/>
      <c r="M75" s="766"/>
      <c r="N75" s="766"/>
      <c r="O75" s="766"/>
      <c r="P75" s="766"/>
      <c r="Q75" s="766"/>
      <c r="R75" s="766"/>
      <c r="S75" s="766"/>
      <c r="T75" s="766"/>
      <c r="U75" s="766"/>
      <c r="V75" s="766"/>
      <c r="W75" s="766"/>
      <c r="X75" s="766"/>
      <c r="Y75" s="766"/>
      <c r="Z75" s="766"/>
      <c r="AA75" s="766"/>
      <c r="AB75" s="766"/>
      <c r="AC75" s="766"/>
      <c r="AD75" s="766"/>
      <c r="AE75" s="766"/>
      <c r="AF75" s="766"/>
    </row>
    <row r="76" spans="2:32" s="122" customFormat="1" ht="13.5" customHeight="1">
      <c r="B76" s="144"/>
      <c r="C76" s="766"/>
      <c r="D76" s="766"/>
      <c r="E76" s="766"/>
      <c r="F76" s="766"/>
      <c r="G76" s="766"/>
      <c r="H76" s="766"/>
      <c r="I76" s="766"/>
      <c r="J76" s="766"/>
      <c r="K76" s="766"/>
      <c r="L76" s="766"/>
      <c r="M76" s="766"/>
      <c r="N76" s="766"/>
      <c r="O76" s="766"/>
      <c r="P76" s="766"/>
      <c r="Q76" s="766"/>
      <c r="R76" s="766"/>
      <c r="S76" s="766"/>
      <c r="T76" s="766"/>
      <c r="U76" s="766"/>
      <c r="V76" s="766"/>
      <c r="W76" s="766"/>
      <c r="X76" s="766"/>
      <c r="Y76" s="766"/>
      <c r="Z76" s="766"/>
      <c r="AA76" s="766"/>
      <c r="AB76" s="766"/>
      <c r="AC76" s="766"/>
      <c r="AD76" s="766"/>
      <c r="AE76" s="766"/>
      <c r="AF76" s="766"/>
    </row>
    <row r="77" spans="2:32" s="122" customFormat="1" ht="13.5" customHeight="1">
      <c r="B77" s="144" t="s">
        <v>236</v>
      </c>
      <c r="C77" s="766" t="s">
        <v>238</v>
      </c>
      <c r="D77" s="766"/>
      <c r="E77" s="766"/>
      <c r="F77" s="766"/>
      <c r="G77" s="766"/>
      <c r="H77" s="766"/>
      <c r="I77" s="766"/>
      <c r="J77" s="766"/>
      <c r="K77" s="766"/>
      <c r="L77" s="766"/>
      <c r="M77" s="766"/>
      <c r="N77" s="766"/>
      <c r="O77" s="766"/>
      <c r="P77" s="766"/>
      <c r="Q77" s="766"/>
      <c r="R77" s="766"/>
      <c r="S77" s="766"/>
      <c r="T77" s="766"/>
      <c r="U77" s="766"/>
      <c r="V77" s="766"/>
      <c r="W77" s="766"/>
      <c r="X77" s="766"/>
      <c r="Y77" s="766"/>
      <c r="Z77" s="766"/>
      <c r="AA77" s="766"/>
      <c r="AB77" s="766"/>
      <c r="AC77" s="766"/>
      <c r="AD77" s="766"/>
      <c r="AE77" s="766"/>
      <c r="AF77" s="766"/>
    </row>
    <row r="78" spans="2:32" s="122" customFormat="1" ht="13.5" customHeight="1">
      <c r="B78" s="144"/>
      <c r="C78" s="766"/>
      <c r="D78" s="766"/>
      <c r="E78" s="766"/>
      <c r="F78" s="766"/>
      <c r="G78" s="766"/>
      <c r="H78" s="766"/>
      <c r="I78" s="766"/>
      <c r="J78" s="766"/>
      <c r="K78" s="766"/>
      <c r="L78" s="766"/>
      <c r="M78" s="766"/>
      <c r="N78" s="766"/>
      <c r="O78" s="766"/>
      <c r="P78" s="766"/>
      <c r="Q78" s="766"/>
      <c r="R78" s="766"/>
      <c r="S78" s="766"/>
      <c r="T78" s="766"/>
      <c r="U78" s="766"/>
      <c r="V78" s="766"/>
      <c r="W78" s="766"/>
      <c r="X78" s="766"/>
      <c r="Y78" s="766"/>
      <c r="Z78" s="766"/>
      <c r="AA78" s="766"/>
      <c r="AB78" s="766"/>
      <c r="AC78" s="766"/>
      <c r="AD78" s="766"/>
      <c r="AE78" s="766"/>
      <c r="AF78" s="766"/>
    </row>
    <row r="79" spans="2:32" s="122" customFormat="1" ht="13.5" customHeight="1">
      <c r="B79" s="144" t="s">
        <v>236</v>
      </c>
      <c r="C79" s="766" t="s">
        <v>239</v>
      </c>
      <c r="D79" s="766"/>
      <c r="E79" s="766"/>
      <c r="F79" s="766"/>
      <c r="G79" s="766"/>
      <c r="H79" s="766"/>
      <c r="I79" s="766"/>
      <c r="J79" s="766"/>
      <c r="K79" s="766"/>
      <c r="L79" s="766"/>
      <c r="M79" s="766"/>
      <c r="N79" s="766"/>
      <c r="O79" s="766"/>
      <c r="P79" s="766"/>
      <c r="Q79" s="766"/>
      <c r="R79" s="766"/>
      <c r="S79" s="766"/>
      <c r="T79" s="766"/>
      <c r="U79" s="766"/>
      <c r="V79" s="766"/>
      <c r="W79" s="766"/>
      <c r="X79" s="766"/>
      <c r="Y79" s="766"/>
      <c r="Z79" s="766"/>
      <c r="AA79" s="766"/>
      <c r="AB79" s="766"/>
      <c r="AC79" s="766"/>
      <c r="AD79" s="766"/>
      <c r="AE79" s="766"/>
      <c r="AF79" s="766"/>
    </row>
    <row r="80" spans="2:32" s="122" customFormat="1" ht="13.5" customHeight="1">
      <c r="B80" s="144"/>
      <c r="C80" s="766"/>
      <c r="D80" s="766"/>
      <c r="E80" s="766"/>
      <c r="F80" s="766"/>
      <c r="G80" s="766"/>
      <c r="H80" s="766"/>
      <c r="I80" s="766"/>
      <c r="J80" s="766"/>
      <c r="K80" s="766"/>
      <c r="L80" s="766"/>
      <c r="M80" s="766"/>
      <c r="N80" s="766"/>
      <c r="O80" s="766"/>
      <c r="P80" s="766"/>
      <c r="Q80" s="766"/>
      <c r="R80" s="766"/>
      <c r="S80" s="766"/>
      <c r="T80" s="766"/>
      <c r="U80" s="766"/>
      <c r="V80" s="766"/>
      <c r="W80" s="766"/>
      <c r="X80" s="766"/>
      <c r="Y80" s="766"/>
      <c r="Z80" s="766"/>
      <c r="AA80" s="766"/>
      <c r="AB80" s="766"/>
      <c r="AC80" s="766"/>
      <c r="AD80" s="766"/>
      <c r="AE80" s="766"/>
      <c r="AF80" s="766"/>
    </row>
    <row r="81" spans="2:32" s="122" customFormat="1" ht="13.5" customHeight="1">
      <c r="B81" s="765" t="s">
        <v>236</v>
      </c>
      <c r="C81" s="766" t="s">
        <v>240</v>
      </c>
      <c r="D81" s="766"/>
      <c r="E81" s="766"/>
      <c r="F81" s="766"/>
      <c r="G81" s="766"/>
      <c r="H81" s="766"/>
      <c r="I81" s="766"/>
      <c r="J81" s="766"/>
      <c r="K81" s="766"/>
      <c r="L81" s="766"/>
      <c r="M81" s="766"/>
      <c r="N81" s="766"/>
      <c r="O81" s="766"/>
      <c r="P81" s="766"/>
      <c r="Q81" s="766"/>
      <c r="R81" s="766"/>
      <c r="S81" s="766"/>
      <c r="T81" s="766"/>
      <c r="U81" s="766"/>
      <c r="V81" s="766"/>
      <c r="W81" s="766"/>
      <c r="X81" s="766"/>
      <c r="Y81" s="766"/>
      <c r="Z81" s="766"/>
      <c r="AA81" s="766"/>
      <c r="AB81" s="766"/>
      <c r="AC81" s="766"/>
      <c r="AD81" s="766"/>
      <c r="AE81" s="766"/>
      <c r="AF81" s="766"/>
    </row>
    <row r="82" spans="2:32" s="122" customFormat="1" ht="13.5" customHeight="1" thickBot="1">
      <c r="B82" s="765"/>
      <c r="C82" s="766"/>
      <c r="D82" s="766"/>
      <c r="E82" s="766"/>
      <c r="F82" s="766"/>
      <c r="G82" s="766"/>
      <c r="H82" s="766"/>
      <c r="I82" s="766"/>
      <c r="J82" s="766"/>
      <c r="K82" s="766"/>
      <c r="L82" s="766"/>
      <c r="M82" s="766"/>
      <c r="N82" s="766"/>
      <c r="O82" s="766"/>
      <c r="P82" s="766"/>
      <c r="Q82" s="766"/>
      <c r="R82" s="766"/>
      <c r="S82" s="766"/>
      <c r="T82" s="766"/>
      <c r="U82" s="766"/>
      <c r="V82" s="766"/>
      <c r="W82" s="766"/>
      <c r="X82" s="766"/>
      <c r="Y82" s="766"/>
      <c r="Z82" s="766"/>
      <c r="AA82" s="766"/>
      <c r="AB82" s="766"/>
      <c r="AC82" s="766"/>
      <c r="AD82" s="766"/>
      <c r="AE82" s="766"/>
      <c r="AF82" s="766"/>
    </row>
    <row r="83" spans="2:32" ht="14.25" customHeight="1" thickBot="1">
      <c r="B83" s="718" t="s">
        <v>241</v>
      </c>
      <c r="C83" s="719"/>
      <c r="D83" s="719"/>
      <c r="E83" s="719"/>
      <c r="F83" s="719"/>
      <c r="G83" s="719"/>
      <c r="H83" s="719"/>
      <c r="I83" s="719"/>
      <c r="J83" s="719"/>
      <c r="K83" s="719"/>
      <c r="L83" s="719"/>
      <c r="M83" s="719"/>
      <c r="N83" s="719"/>
      <c r="O83" s="719"/>
      <c r="P83" s="719"/>
      <c r="Q83" s="719"/>
      <c r="R83" s="719"/>
      <c r="S83" s="719"/>
      <c r="T83" s="719"/>
      <c r="U83" s="719"/>
      <c r="V83" s="719"/>
      <c r="W83" s="719"/>
      <c r="X83" s="719"/>
      <c r="Y83" s="719"/>
      <c r="Z83" s="719"/>
      <c r="AA83" s="719"/>
      <c r="AB83" s="719"/>
      <c r="AC83" s="719"/>
      <c r="AD83" s="719"/>
      <c r="AE83" s="719"/>
      <c r="AF83" s="720"/>
    </row>
    <row r="84" spans="2:32" ht="14.25" customHeight="1">
      <c r="B84" s="721" t="s">
        <v>242</v>
      </c>
      <c r="C84" s="722"/>
      <c r="D84" s="722"/>
      <c r="E84" s="722"/>
      <c r="F84" s="722"/>
      <c r="G84" s="722"/>
      <c r="H84" s="723"/>
      <c r="I84" s="754" t="s">
        <v>243</v>
      </c>
      <c r="J84" s="755"/>
      <c r="K84" s="755"/>
      <c r="L84" s="755"/>
      <c r="M84" s="756"/>
      <c r="N84" s="757" t="s">
        <v>244</v>
      </c>
      <c r="O84" s="758"/>
      <c r="P84" s="758"/>
      <c r="Q84" s="758"/>
      <c r="R84" s="758"/>
      <c r="S84" s="758"/>
      <c r="T84" s="758"/>
      <c r="U84" s="758"/>
      <c r="V84" s="758"/>
      <c r="W84" s="758"/>
      <c r="X84" s="758"/>
      <c r="Y84" s="758"/>
      <c r="Z84" s="758"/>
      <c r="AA84" s="758"/>
      <c r="AB84" s="758"/>
      <c r="AC84" s="758"/>
      <c r="AD84" s="758"/>
      <c r="AE84" s="758"/>
      <c r="AF84" s="759"/>
    </row>
    <row r="85" spans="2:32" ht="14.25" customHeight="1">
      <c r="B85" s="724" t="s">
        <v>245</v>
      </c>
      <c r="C85" s="725"/>
      <c r="D85" s="725"/>
      <c r="E85" s="725"/>
      <c r="F85" s="725"/>
      <c r="G85" s="725"/>
      <c r="H85" s="726"/>
      <c r="I85" s="762" t="s">
        <v>246</v>
      </c>
      <c r="J85" s="763"/>
      <c r="K85" s="763"/>
      <c r="L85" s="763"/>
      <c r="M85" s="764"/>
      <c r="N85" s="760"/>
      <c r="O85" s="725"/>
      <c r="P85" s="725"/>
      <c r="Q85" s="725"/>
      <c r="R85" s="725"/>
      <c r="S85" s="725"/>
      <c r="T85" s="725"/>
      <c r="U85" s="725"/>
      <c r="V85" s="725"/>
      <c r="W85" s="725"/>
      <c r="X85" s="725"/>
      <c r="Y85" s="725"/>
      <c r="Z85" s="725"/>
      <c r="AA85" s="725"/>
      <c r="AB85" s="725"/>
      <c r="AC85" s="725"/>
      <c r="AD85" s="725"/>
      <c r="AE85" s="725"/>
      <c r="AF85" s="761"/>
    </row>
    <row r="86" spans="2:32" ht="13.5" customHeight="1">
      <c r="B86" s="728"/>
      <c r="C86" s="729"/>
      <c r="D86" s="729"/>
      <c r="E86" s="729"/>
      <c r="F86" s="729"/>
      <c r="G86" s="729"/>
      <c r="H86" s="730"/>
      <c r="I86" s="731"/>
      <c r="J86" s="729"/>
      <c r="K86" s="729"/>
      <c r="L86" s="729"/>
      <c r="M86" s="730"/>
      <c r="N86" s="145" t="s">
        <v>247</v>
      </c>
      <c r="O86" s="732"/>
      <c r="P86" s="732"/>
      <c r="Q86" s="146" t="s">
        <v>248</v>
      </c>
      <c r="R86" s="733"/>
      <c r="S86" s="733"/>
      <c r="T86" s="733"/>
      <c r="U86" s="734" t="s">
        <v>249</v>
      </c>
      <c r="V86" s="734"/>
      <c r="W86" s="734"/>
      <c r="X86" s="734"/>
      <c r="Y86" s="734"/>
      <c r="Z86" s="734"/>
      <c r="AA86" s="734"/>
      <c r="AB86" s="734"/>
      <c r="AC86" s="734"/>
      <c r="AD86" s="734"/>
      <c r="AE86" s="734"/>
      <c r="AF86" s="735"/>
    </row>
    <row r="87" spans="2:32" ht="25.5" customHeight="1">
      <c r="B87" s="745"/>
      <c r="C87" s="746"/>
      <c r="D87" s="746"/>
      <c r="E87" s="746"/>
      <c r="F87" s="746"/>
      <c r="G87" s="746"/>
      <c r="H87" s="747"/>
      <c r="I87" s="748"/>
      <c r="J87" s="749"/>
      <c r="K87" s="749"/>
      <c r="L87" s="749"/>
      <c r="M87" s="750"/>
      <c r="N87" s="751"/>
      <c r="O87" s="752"/>
      <c r="P87" s="752"/>
      <c r="Q87" s="752"/>
      <c r="R87" s="752"/>
      <c r="S87" s="752"/>
      <c r="T87" s="752"/>
      <c r="U87" s="752"/>
      <c r="V87" s="752"/>
      <c r="W87" s="752"/>
      <c r="X87" s="752"/>
      <c r="Y87" s="752"/>
      <c r="Z87" s="752"/>
      <c r="AA87" s="752"/>
      <c r="AB87" s="752"/>
      <c r="AC87" s="752"/>
      <c r="AD87" s="752"/>
      <c r="AE87" s="752"/>
      <c r="AF87" s="753"/>
    </row>
    <row r="88" spans="2:32" ht="13.5" customHeight="1">
      <c r="B88" s="728"/>
      <c r="C88" s="729"/>
      <c r="D88" s="729"/>
      <c r="E88" s="729"/>
      <c r="F88" s="729"/>
      <c r="G88" s="729"/>
      <c r="H88" s="730"/>
      <c r="I88" s="731"/>
      <c r="J88" s="729"/>
      <c r="K88" s="729"/>
      <c r="L88" s="729"/>
      <c r="M88" s="730"/>
      <c r="N88" s="145" t="s">
        <v>247</v>
      </c>
      <c r="O88" s="732"/>
      <c r="P88" s="732"/>
      <c r="Q88" s="146" t="s">
        <v>248</v>
      </c>
      <c r="R88" s="733"/>
      <c r="S88" s="733"/>
      <c r="T88" s="733"/>
      <c r="U88" s="734" t="s">
        <v>249</v>
      </c>
      <c r="V88" s="734"/>
      <c r="W88" s="734"/>
      <c r="X88" s="734"/>
      <c r="Y88" s="734"/>
      <c r="Z88" s="734"/>
      <c r="AA88" s="734"/>
      <c r="AB88" s="734"/>
      <c r="AC88" s="734"/>
      <c r="AD88" s="734"/>
      <c r="AE88" s="734"/>
      <c r="AF88" s="735"/>
    </row>
    <row r="89" spans="2:32" ht="25.5" customHeight="1">
      <c r="B89" s="745"/>
      <c r="C89" s="746"/>
      <c r="D89" s="746"/>
      <c r="E89" s="746"/>
      <c r="F89" s="746"/>
      <c r="G89" s="746"/>
      <c r="H89" s="747"/>
      <c r="I89" s="748"/>
      <c r="J89" s="749"/>
      <c r="K89" s="749"/>
      <c r="L89" s="749"/>
      <c r="M89" s="750"/>
      <c r="N89" s="751"/>
      <c r="O89" s="752"/>
      <c r="P89" s="752"/>
      <c r="Q89" s="752"/>
      <c r="R89" s="752"/>
      <c r="S89" s="752"/>
      <c r="T89" s="752"/>
      <c r="U89" s="752"/>
      <c r="V89" s="752"/>
      <c r="W89" s="752"/>
      <c r="X89" s="752"/>
      <c r="Y89" s="752"/>
      <c r="Z89" s="752"/>
      <c r="AA89" s="752"/>
      <c r="AB89" s="752"/>
      <c r="AC89" s="752"/>
      <c r="AD89" s="752"/>
      <c r="AE89" s="752"/>
      <c r="AF89" s="753"/>
    </row>
    <row r="90" spans="2:32" ht="13.5" customHeight="1">
      <c r="B90" s="728"/>
      <c r="C90" s="729"/>
      <c r="D90" s="729"/>
      <c r="E90" s="729"/>
      <c r="F90" s="729"/>
      <c r="G90" s="729"/>
      <c r="H90" s="730"/>
      <c r="I90" s="731"/>
      <c r="J90" s="729"/>
      <c r="K90" s="729"/>
      <c r="L90" s="729"/>
      <c r="M90" s="730"/>
      <c r="N90" s="145" t="s">
        <v>247</v>
      </c>
      <c r="O90" s="732"/>
      <c r="P90" s="732"/>
      <c r="Q90" s="146" t="s">
        <v>248</v>
      </c>
      <c r="R90" s="733"/>
      <c r="S90" s="733"/>
      <c r="T90" s="733"/>
      <c r="U90" s="734" t="s">
        <v>249</v>
      </c>
      <c r="V90" s="734"/>
      <c r="W90" s="734"/>
      <c r="X90" s="734"/>
      <c r="Y90" s="734"/>
      <c r="Z90" s="734"/>
      <c r="AA90" s="734"/>
      <c r="AB90" s="734"/>
      <c r="AC90" s="734"/>
      <c r="AD90" s="734"/>
      <c r="AE90" s="734"/>
      <c r="AF90" s="735"/>
    </row>
    <row r="91" spans="2:32" ht="25.5" customHeight="1">
      <c r="B91" s="745"/>
      <c r="C91" s="746"/>
      <c r="D91" s="746"/>
      <c r="E91" s="746"/>
      <c r="F91" s="746"/>
      <c r="G91" s="746"/>
      <c r="H91" s="747"/>
      <c r="I91" s="748"/>
      <c r="J91" s="749"/>
      <c r="K91" s="749"/>
      <c r="L91" s="749"/>
      <c r="M91" s="750"/>
      <c r="N91" s="751"/>
      <c r="O91" s="752"/>
      <c r="P91" s="752"/>
      <c r="Q91" s="752"/>
      <c r="R91" s="752"/>
      <c r="S91" s="752"/>
      <c r="T91" s="752"/>
      <c r="U91" s="752"/>
      <c r="V91" s="752"/>
      <c r="W91" s="752"/>
      <c r="X91" s="752"/>
      <c r="Y91" s="752"/>
      <c r="Z91" s="752"/>
      <c r="AA91" s="752"/>
      <c r="AB91" s="752"/>
      <c r="AC91" s="752"/>
      <c r="AD91" s="752"/>
      <c r="AE91" s="752"/>
      <c r="AF91" s="753"/>
    </row>
    <row r="92" spans="2:32" ht="13.5" customHeight="1">
      <c r="B92" s="728"/>
      <c r="C92" s="729"/>
      <c r="D92" s="729"/>
      <c r="E92" s="729"/>
      <c r="F92" s="729"/>
      <c r="G92" s="729"/>
      <c r="H92" s="730"/>
      <c r="I92" s="731"/>
      <c r="J92" s="729"/>
      <c r="K92" s="729"/>
      <c r="L92" s="729"/>
      <c r="M92" s="730"/>
      <c r="N92" s="145" t="s">
        <v>247</v>
      </c>
      <c r="O92" s="732"/>
      <c r="P92" s="732"/>
      <c r="Q92" s="146" t="s">
        <v>248</v>
      </c>
      <c r="R92" s="733"/>
      <c r="S92" s="733"/>
      <c r="T92" s="733"/>
      <c r="U92" s="734" t="s">
        <v>249</v>
      </c>
      <c r="V92" s="734"/>
      <c r="W92" s="734"/>
      <c r="X92" s="734"/>
      <c r="Y92" s="734"/>
      <c r="Z92" s="734"/>
      <c r="AA92" s="734"/>
      <c r="AB92" s="734"/>
      <c r="AC92" s="734"/>
      <c r="AD92" s="734"/>
      <c r="AE92" s="734"/>
      <c r="AF92" s="735"/>
    </row>
    <row r="93" spans="2:32" ht="25.5" customHeight="1">
      <c r="B93" s="745"/>
      <c r="C93" s="746"/>
      <c r="D93" s="746"/>
      <c r="E93" s="746"/>
      <c r="F93" s="746"/>
      <c r="G93" s="746"/>
      <c r="H93" s="747"/>
      <c r="I93" s="748"/>
      <c r="J93" s="749"/>
      <c r="K93" s="749"/>
      <c r="L93" s="749"/>
      <c r="M93" s="750"/>
      <c r="N93" s="751"/>
      <c r="O93" s="752"/>
      <c r="P93" s="752"/>
      <c r="Q93" s="752"/>
      <c r="R93" s="752"/>
      <c r="S93" s="752"/>
      <c r="T93" s="752"/>
      <c r="U93" s="752"/>
      <c r="V93" s="752"/>
      <c r="W93" s="752"/>
      <c r="X93" s="752"/>
      <c r="Y93" s="752"/>
      <c r="Z93" s="752"/>
      <c r="AA93" s="752"/>
      <c r="AB93" s="752"/>
      <c r="AC93" s="752"/>
      <c r="AD93" s="752"/>
      <c r="AE93" s="752"/>
      <c r="AF93" s="753"/>
    </row>
    <row r="94" spans="2:32" ht="13.5" customHeight="1">
      <c r="B94" s="728"/>
      <c r="C94" s="729"/>
      <c r="D94" s="729"/>
      <c r="E94" s="729"/>
      <c r="F94" s="729"/>
      <c r="G94" s="729"/>
      <c r="H94" s="730"/>
      <c r="I94" s="731"/>
      <c r="J94" s="729"/>
      <c r="K94" s="729"/>
      <c r="L94" s="729"/>
      <c r="M94" s="730"/>
      <c r="N94" s="145" t="s">
        <v>247</v>
      </c>
      <c r="O94" s="732"/>
      <c r="P94" s="732"/>
      <c r="Q94" s="146" t="s">
        <v>248</v>
      </c>
      <c r="R94" s="733"/>
      <c r="S94" s="733"/>
      <c r="T94" s="733"/>
      <c r="U94" s="734" t="s">
        <v>249</v>
      </c>
      <c r="V94" s="734"/>
      <c r="W94" s="734"/>
      <c r="X94" s="734"/>
      <c r="Y94" s="734"/>
      <c r="Z94" s="734"/>
      <c r="AA94" s="734"/>
      <c r="AB94" s="734"/>
      <c r="AC94" s="734"/>
      <c r="AD94" s="734"/>
      <c r="AE94" s="734"/>
      <c r="AF94" s="735"/>
    </row>
    <row r="95" spans="2:32" ht="25.5" customHeight="1">
      <c r="B95" s="745"/>
      <c r="C95" s="746"/>
      <c r="D95" s="746"/>
      <c r="E95" s="746"/>
      <c r="F95" s="746"/>
      <c r="G95" s="746"/>
      <c r="H95" s="747"/>
      <c r="I95" s="748"/>
      <c r="J95" s="749"/>
      <c r="K95" s="749"/>
      <c r="L95" s="749"/>
      <c r="M95" s="750"/>
      <c r="N95" s="751"/>
      <c r="O95" s="752"/>
      <c r="P95" s="752"/>
      <c r="Q95" s="752"/>
      <c r="R95" s="752"/>
      <c r="S95" s="752"/>
      <c r="T95" s="752"/>
      <c r="U95" s="752"/>
      <c r="V95" s="752"/>
      <c r="W95" s="752"/>
      <c r="X95" s="752"/>
      <c r="Y95" s="752"/>
      <c r="Z95" s="752"/>
      <c r="AA95" s="752"/>
      <c r="AB95" s="752"/>
      <c r="AC95" s="752"/>
      <c r="AD95" s="752"/>
      <c r="AE95" s="752"/>
      <c r="AF95" s="753"/>
    </row>
    <row r="96" spans="2:32" ht="13.5" customHeight="1">
      <c r="B96" s="728"/>
      <c r="C96" s="729"/>
      <c r="D96" s="729"/>
      <c r="E96" s="729"/>
      <c r="F96" s="729"/>
      <c r="G96" s="729"/>
      <c r="H96" s="730"/>
      <c r="I96" s="731"/>
      <c r="J96" s="729"/>
      <c r="K96" s="729"/>
      <c r="L96" s="729"/>
      <c r="M96" s="730"/>
      <c r="N96" s="145" t="s">
        <v>247</v>
      </c>
      <c r="O96" s="732"/>
      <c r="P96" s="732"/>
      <c r="Q96" s="146" t="s">
        <v>248</v>
      </c>
      <c r="R96" s="733"/>
      <c r="S96" s="733"/>
      <c r="T96" s="733"/>
      <c r="U96" s="734" t="s">
        <v>249</v>
      </c>
      <c r="V96" s="734"/>
      <c r="W96" s="734"/>
      <c r="X96" s="734"/>
      <c r="Y96" s="734"/>
      <c r="Z96" s="734"/>
      <c r="AA96" s="734"/>
      <c r="AB96" s="734"/>
      <c r="AC96" s="734"/>
      <c r="AD96" s="734"/>
      <c r="AE96" s="734"/>
      <c r="AF96" s="735"/>
    </row>
    <row r="97" spans="2:32" ht="25.5" customHeight="1">
      <c r="B97" s="745"/>
      <c r="C97" s="746"/>
      <c r="D97" s="746"/>
      <c r="E97" s="746"/>
      <c r="F97" s="746"/>
      <c r="G97" s="746"/>
      <c r="H97" s="747"/>
      <c r="I97" s="748"/>
      <c r="J97" s="749"/>
      <c r="K97" s="749"/>
      <c r="L97" s="749"/>
      <c r="M97" s="750"/>
      <c r="N97" s="751"/>
      <c r="O97" s="752"/>
      <c r="P97" s="752"/>
      <c r="Q97" s="752"/>
      <c r="R97" s="752"/>
      <c r="S97" s="752"/>
      <c r="T97" s="752"/>
      <c r="U97" s="752"/>
      <c r="V97" s="752"/>
      <c r="W97" s="752"/>
      <c r="X97" s="752"/>
      <c r="Y97" s="752"/>
      <c r="Z97" s="752"/>
      <c r="AA97" s="752"/>
      <c r="AB97" s="752"/>
      <c r="AC97" s="752"/>
      <c r="AD97" s="752"/>
      <c r="AE97" s="752"/>
      <c r="AF97" s="753"/>
    </row>
    <row r="98" spans="2:32" ht="13.5" customHeight="1">
      <c r="B98" s="728"/>
      <c r="C98" s="729"/>
      <c r="D98" s="729"/>
      <c r="E98" s="729"/>
      <c r="F98" s="729"/>
      <c r="G98" s="729"/>
      <c r="H98" s="730"/>
      <c r="I98" s="731"/>
      <c r="J98" s="729"/>
      <c r="K98" s="729"/>
      <c r="L98" s="729"/>
      <c r="M98" s="730"/>
      <c r="N98" s="145" t="s">
        <v>247</v>
      </c>
      <c r="O98" s="732"/>
      <c r="P98" s="732"/>
      <c r="Q98" s="146" t="s">
        <v>248</v>
      </c>
      <c r="R98" s="733"/>
      <c r="S98" s="733"/>
      <c r="T98" s="733"/>
      <c r="U98" s="734" t="s">
        <v>249</v>
      </c>
      <c r="V98" s="734"/>
      <c r="W98" s="734"/>
      <c r="X98" s="734"/>
      <c r="Y98" s="734"/>
      <c r="Z98" s="734"/>
      <c r="AA98" s="734"/>
      <c r="AB98" s="734"/>
      <c r="AC98" s="734"/>
      <c r="AD98" s="734"/>
      <c r="AE98" s="734"/>
      <c r="AF98" s="735"/>
    </row>
    <row r="99" spans="2:32" ht="25.5" customHeight="1" thickBot="1">
      <c r="B99" s="736"/>
      <c r="C99" s="737"/>
      <c r="D99" s="737"/>
      <c r="E99" s="737"/>
      <c r="F99" s="737"/>
      <c r="G99" s="737"/>
      <c r="H99" s="738"/>
      <c r="I99" s="739"/>
      <c r="J99" s="740"/>
      <c r="K99" s="740"/>
      <c r="L99" s="740"/>
      <c r="M99" s="741"/>
      <c r="N99" s="742"/>
      <c r="O99" s="743"/>
      <c r="P99" s="743"/>
      <c r="Q99" s="743"/>
      <c r="R99" s="743"/>
      <c r="S99" s="743"/>
      <c r="T99" s="743"/>
      <c r="U99" s="743"/>
      <c r="V99" s="743"/>
      <c r="W99" s="743"/>
      <c r="X99" s="743"/>
      <c r="Y99" s="743"/>
      <c r="Z99" s="743"/>
      <c r="AA99" s="743"/>
      <c r="AB99" s="743"/>
      <c r="AC99" s="743"/>
      <c r="AD99" s="743"/>
      <c r="AE99" s="743"/>
      <c r="AF99" s="744"/>
    </row>
    <row r="100" spans="2:32" ht="8.25" customHeight="1">
      <c r="B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row>
    <row r="101" spans="2:32" ht="37.5" customHeight="1">
      <c r="B101" s="717" t="s">
        <v>250</v>
      </c>
      <c r="C101" s="717"/>
      <c r="D101" s="727" t="s">
        <v>251</v>
      </c>
      <c r="E101" s="727"/>
      <c r="F101" s="727"/>
      <c r="G101" s="727"/>
      <c r="H101" s="727"/>
      <c r="I101" s="727"/>
      <c r="J101" s="727"/>
      <c r="K101" s="727"/>
      <c r="L101" s="727"/>
      <c r="M101" s="727"/>
      <c r="N101" s="727"/>
      <c r="O101" s="727"/>
      <c r="P101" s="727"/>
      <c r="Q101" s="727"/>
      <c r="R101" s="727"/>
      <c r="S101" s="727"/>
      <c r="T101" s="727"/>
      <c r="U101" s="727"/>
      <c r="V101" s="727"/>
      <c r="W101" s="727"/>
      <c r="X101" s="727"/>
      <c r="Y101" s="727"/>
      <c r="Z101" s="727"/>
      <c r="AA101" s="727"/>
      <c r="AB101" s="727"/>
      <c r="AC101" s="727"/>
      <c r="AD101" s="727"/>
      <c r="AE101" s="727"/>
      <c r="AF101" s="727"/>
    </row>
    <row r="102" spans="2:32" ht="14.25" customHeight="1">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row>
    <row r="103" spans="2:32" ht="14.25" customHeight="1">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row>
    <row r="104" spans="2:32" ht="14.25" customHeight="1">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row>
    <row r="105" spans="2:32" ht="14.25" customHeight="1">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row>
    <row r="106" spans="2:32" ht="14.25" customHeight="1">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row>
    <row r="107" spans="2:32" ht="14.25" customHeight="1">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row>
    <row r="108" spans="2:32" ht="14.25" customHeight="1">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row>
    <row r="109" spans="2:32" ht="14.25" customHeight="1">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row>
    <row r="110" spans="2:32" ht="14.25" customHeight="1">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row>
    <row r="111" spans="2:32" ht="14.25" customHeight="1">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row>
    <row r="112" spans="2:32" ht="14.25" customHeight="1">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row>
    <row r="113" spans="2:32" ht="14.25" customHeight="1">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row>
    <row r="114" spans="2:32" ht="14.25" customHeight="1">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row>
    <row r="115" spans="2:32" ht="14.25" customHeight="1">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row>
    <row r="116" spans="2:32" ht="14.25" customHeight="1">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row>
    <row r="117" spans="2:32" ht="14.25" customHeight="1">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row>
    <row r="118" spans="2:32" ht="14.25" customHeight="1">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row>
    <row r="119" spans="2:32" ht="14.25" customHeight="1">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row>
    <row r="120" spans="2:32" ht="14.25" customHeight="1">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row>
  </sheetData>
  <mergeCells count="91">
    <mergeCell ref="B15:AF15"/>
    <mergeCell ref="C22:AF22"/>
    <mergeCell ref="C23:AF24"/>
    <mergeCell ref="C25:AF26"/>
    <mergeCell ref="B4:AF4"/>
    <mergeCell ref="X6:Y6"/>
    <mergeCell ref="AA6:AB6"/>
    <mergeCell ref="AD6:AE6"/>
    <mergeCell ref="P8:S8"/>
    <mergeCell ref="T8:AF8"/>
    <mergeCell ref="T10:AF10"/>
    <mergeCell ref="T12:AF12"/>
    <mergeCell ref="B81:B82"/>
    <mergeCell ref="C81:AF82"/>
    <mergeCell ref="C27:AF34"/>
    <mergeCell ref="C35:AF45"/>
    <mergeCell ref="C46:AF53"/>
    <mergeCell ref="C54:AF63"/>
    <mergeCell ref="C64:AF66"/>
    <mergeCell ref="C67:AF70"/>
    <mergeCell ref="C71:AF73"/>
    <mergeCell ref="C74:AF74"/>
    <mergeCell ref="C75:AF76"/>
    <mergeCell ref="C77:AF78"/>
    <mergeCell ref="C79:AF80"/>
    <mergeCell ref="B87:H87"/>
    <mergeCell ref="I87:M87"/>
    <mergeCell ref="N87:AF87"/>
    <mergeCell ref="I84:M84"/>
    <mergeCell ref="N84:AF85"/>
    <mergeCell ref="I85:M85"/>
    <mergeCell ref="B86:H86"/>
    <mergeCell ref="I86:M86"/>
    <mergeCell ref="O86:P86"/>
    <mergeCell ref="R86:T86"/>
    <mergeCell ref="U86:AF86"/>
    <mergeCell ref="B91:H91"/>
    <mergeCell ref="I91:M91"/>
    <mergeCell ref="N91:AF91"/>
    <mergeCell ref="B88:H88"/>
    <mergeCell ref="I88:M88"/>
    <mergeCell ref="O88:P88"/>
    <mergeCell ref="R88:T88"/>
    <mergeCell ref="U88:AF88"/>
    <mergeCell ref="B89:H89"/>
    <mergeCell ref="I89:M89"/>
    <mergeCell ref="N89:AF89"/>
    <mergeCell ref="B90:H90"/>
    <mergeCell ref="I90:M90"/>
    <mergeCell ref="O90:P90"/>
    <mergeCell ref="R90:T90"/>
    <mergeCell ref="U90:AF90"/>
    <mergeCell ref="B95:H95"/>
    <mergeCell ref="I95:M95"/>
    <mergeCell ref="N95:AF95"/>
    <mergeCell ref="B92:H92"/>
    <mergeCell ref="I92:M92"/>
    <mergeCell ref="O92:P92"/>
    <mergeCell ref="R92:T92"/>
    <mergeCell ref="U92:AF92"/>
    <mergeCell ref="B93:H93"/>
    <mergeCell ref="I93:M93"/>
    <mergeCell ref="N93:AF93"/>
    <mergeCell ref="B94:H94"/>
    <mergeCell ref="I94:M94"/>
    <mergeCell ref="O94:P94"/>
    <mergeCell ref="R94:T94"/>
    <mergeCell ref="U94:AF94"/>
    <mergeCell ref="I96:M96"/>
    <mergeCell ref="O96:P96"/>
    <mergeCell ref="R96:T96"/>
    <mergeCell ref="U96:AF96"/>
    <mergeCell ref="B97:H97"/>
    <mergeCell ref="I97:M97"/>
    <mergeCell ref="N97:AF97"/>
    <mergeCell ref="B101:C101"/>
    <mergeCell ref="P10:S10"/>
    <mergeCell ref="O12:S12"/>
    <mergeCell ref="B83:AF83"/>
    <mergeCell ref="B84:H84"/>
    <mergeCell ref="B85:H85"/>
    <mergeCell ref="D101:AF101"/>
    <mergeCell ref="B98:H98"/>
    <mergeCell ref="I98:M98"/>
    <mergeCell ref="O98:P98"/>
    <mergeCell ref="R98:T98"/>
    <mergeCell ref="U98:AF98"/>
    <mergeCell ref="B99:H99"/>
    <mergeCell ref="I99:M99"/>
    <mergeCell ref="N99:AF99"/>
    <mergeCell ref="B96:H96"/>
  </mergeCells>
  <phoneticPr fontId="3"/>
  <pageMargins left="0.39370078740157483" right="0.39370078740157483" top="0.59055118110236215" bottom="0.39370078740157483" header="0.31496062992125984" footer="0.31496062992125984"/>
  <pageSetup paperSize="9" orientation="portrait" r:id="rId1"/>
  <headerFooter>
    <oddHeader>&amp;R様式4</oddHead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79998168889431442"/>
    <pageSetUpPr fitToPage="1"/>
  </sheetPr>
  <dimension ref="A1:AH30"/>
  <sheetViews>
    <sheetView view="pageLayout" zoomScaleNormal="100" workbookViewId="0">
      <selection activeCell="F4" sqref="F4"/>
    </sheetView>
  </sheetViews>
  <sheetFormatPr defaultRowHeight="13.5"/>
  <cols>
    <col min="1" max="2" width="3.125" style="3" customWidth="1"/>
    <col min="3" max="3" width="12.5" style="3" customWidth="1"/>
    <col min="4" max="4" width="25.375" style="3" customWidth="1"/>
    <col min="5" max="5" width="15.625" style="3" customWidth="1"/>
    <col min="6" max="6" width="25.375" style="3" customWidth="1"/>
    <col min="7" max="7" width="1.625" style="3" customWidth="1"/>
    <col min="8" max="8" width="6.25" style="3" hidden="1" customWidth="1"/>
    <col min="9" max="9" width="12.125" style="3" hidden="1" customWidth="1"/>
    <col min="10" max="44" width="2.625" style="3" customWidth="1"/>
    <col min="45" max="252" width="9" style="3"/>
    <col min="253" max="253" width="1.625" style="3" customWidth="1"/>
    <col min="254" max="254" width="2.5" style="3" customWidth="1"/>
    <col min="255" max="255" width="15.625" style="3" customWidth="1"/>
    <col min="256" max="256" width="24.625" style="3" customWidth="1"/>
    <col min="257" max="257" width="15.625" style="3" customWidth="1"/>
    <col min="258" max="258" width="24.625" style="3" customWidth="1"/>
    <col min="259" max="259" width="1.625" style="3" customWidth="1"/>
    <col min="260" max="263" width="2.625" style="3" customWidth="1"/>
    <col min="264" max="265" width="0" style="3" hidden="1" customWidth="1"/>
    <col min="266" max="300" width="2.625" style="3" customWidth="1"/>
    <col min="301" max="508" width="9" style="3"/>
    <col min="509" max="509" width="1.625" style="3" customWidth="1"/>
    <col min="510" max="510" width="2.5" style="3" customWidth="1"/>
    <col min="511" max="511" width="15.625" style="3" customWidth="1"/>
    <col min="512" max="512" width="24.625" style="3" customWidth="1"/>
    <col min="513" max="513" width="15.625" style="3" customWidth="1"/>
    <col min="514" max="514" width="24.625" style="3" customWidth="1"/>
    <col min="515" max="515" width="1.625" style="3" customWidth="1"/>
    <col min="516" max="519" width="2.625" style="3" customWidth="1"/>
    <col min="520" max="521" width="0" style="3" hidden="1" customWidth="1"/>
    <col min="522" max="556" width="2.625" style="3" customWidth="1"/>
    <col min="557" max="764" width="9" style="3"/>
    <col min="765" max="765" width="1.625" style="3" customWidth="1"/>
    <col min="766" max="766" width="2.5" style="3" customWidth="1"/>
    <col min="767" max="767" width="15.625" style="3" customWidth="1"/>
    <col min="768" max="768" width="24.625" style="3" customWidth="1"/>
    <col min="769" max="769" width="15.625" style="3" customWidth="1"/>
    <col min="770" max="770" width="24.625" style="3" customWidth="1"/>
    <col min="771" max="771" width="1.625" style="3" customWidth="1"/>
    <col min="772" max="775" width="2.625" style="3" customWidth="1"/>
    <col min="776" max="777" width="0" style="3" hidden="1" customWidth="1"/>
    <col min="778" max="812" width="2.625" style="3" customWidth="1"/>
    <col min="813" max="1020" width="9" style="3"/>
    <col min="1021" max="1021" width="1.625" style="3" customWidth="1"/>
    <col min="1022" max="1022" width="2.5" style="3" customWidth="1"/>
    <col min="1023" max="1023" width="15.625" style="3" customWidth="1"/>
    <col min="1024" max="1024" width="24.625" style="3" customWidth="1"/>
    <col min="1025" max="1025" width="15.625" style="3" customWidth="1"/>
    <col min="1026" max="1026" width="24.625" style="3" customWidth="1"/>
    <col min="1027" max="1027" width="1.625" style="3" customWidth="1"/>
    <col min="1028" max="1031" width="2.625" style="3" customWidth="1"/>
    <col min="1032" max="1033" width="0" style="3" hidden="1" customWidth="1"/>
    <col min="1034" max="1068" width="2.625" style="3" customWidth="1"/>
    <col min="1069" max="1276" width="9" style="3"/>
    <col min="1277" max="1277" width="1.625" style="3" customWidth="1"/>
    <col min="1278" max="1278" width="2.5" style="3" customWidth="1"/>
    <col min="1279" max="1279" width="15.625" style="3" customWidth="1"/>
    <col min="1280" max="1280" width="24.625" style="3" customWidth="1"/>
    <col min="1281" max="1281" width="15.625" style="3" customWidth="1"/>
    <col min="1282" max="1282" width="24.625" style="3" customWidth="1"/>
    <col min="1283" max="1283" width="1.625" style="3" customWidth="1"/>
    <col min="1284" max="1287" width="2.625" style="3" customWidth="1"/>
    <col min="1288" max="1289" width="0" style="3" hidden="1" customWidth="1"/>
    <col min="1290" max="1324" width="2.625" style="3" customWidth="1"/>
    <col min="1325" max="1532" width="9" style="3"/>
    <col min="1533" max="1533" width="1.625" style="3" customWidth="1"/>
    <col min="1534" max="1534" width="2.5" style="3" customWidth="1"/>
    <col min="1535" max="1535" width="15.625" style="3" customWidth="1"/>
    <col min="1536" max="1536" width="24.625" style="3" customWidth="1"/>
    <col min="1537" max="1537" width="15.625" style="3" customWidth="1"/>
    <col min="1538" max="1538" width="24.625" style="3" customWidth="1"/>
    <col min="1539" max="1539" width="1.625" style="3" customWidth="1"/>
    <col min="1540" max="1543" width="2.625" style="3" customWidth="1"/>
    <col min="1544" max="1545" width="0" style="3" hidden="1" customWidth="1"/>
    <col min="1546" max="1580" width="2.625" style="3" customWidth="1"/>
    <col min="1581" max="1788" width="9" style="3"/>
    <col min="1789" max="1789" width="1.625" style="3" customWidth="1"/>
    <col min="1790" max="1790" width="2.5" style="3" customWidth="1"/>
    <col min="1791" max="1791" width="15.625" style="3" customWidth="1"/>
    <col min="1792" max="1792" width="24.625" style="3" customWidth="1"/>
    <col min="1793" max="1793" width="15.625" style="3" customWidth="1"/>
    <col min="1794" max="1794" width="24.625" style="3" customWidth="1"/>
    <col min="1795" max="1795" width="1.625" style="3" customWidth="1"/>
    <col min="1796" max="1799" width="2.625" style="3" customWidth="1"/>
    <col min="1800" max="1801" width="0" style="3" hidden="1" customWidth="1"/>
    <col min="1802" max="1836" width="2.625" style="3" customWidth="1"/>
    <col min="1837" max="2044" width="9" style="3"/>
    <col min="2045" max="2045" width="1.625" style="3" customWidth="1"/>
    <col min="2046" max="2046" width="2.5" style="3" customWidth="1"/>
    <col min="2047" max="2047" width="15.625" style="3" customWidth="1"/>
    <col min="2048" max="2048" width="24.625" style="3" customWidth="1"/>
    <col min="2049" max="2049" width="15.625" style="3" customWidth="1"/>
    <col min="2050" max="2050" width="24.625" style="3" customWidth="1"/>
    <col min="2051" max="2051" width="1.625" style="3" customWidth="1"/>
    <col min="2052" max="2055" width="2.625" style="3" customWidth="1"/>
    <col min="2056" max="2057" width="0" style="3" hidden="1" customWidth="1"/>
    <col min="2058" max="2092" width="2.625" style="3" customWidth="1"/>
    <col min="2093" max="2300" width="9" style="3"/>
    <col min="2301" max="2301" width="1.625" style="3" customWidth="1"/>
    <col min="2302" max="2302" width="2.5" style="3" customWidth="1"/>
    <col min="2303" max="2303" width="15.625" style="3" customWidth="1"/>
    <col min="2304" max="2304" width="24.625" style="3" customWidth="1"/>
    <col min="2305" max="2305" width="15.625" style="3" customWidth="1"/>
    <col min="2306" max="2306" width="24.625" style="3" customWidth="1"/>
    <col min="2307" max="2307" width="1.625" style="3" customWidth="1"/>
    <col min="2308" max="2311" width="2.625" style="3" customWidth="1"/>
    <col min="2312" max="2313" width="0" style="3" hidden="1" customWidth="1"/>
    <col min="2314" max="2348" width="2.625" style="3" customWidth="1"/>
    <col min="2349" max="2556" width="9" style="3"/>
    <col min="2557" max="2557" width="1.625" style="3" customWidth="1"/>
    <col min="2558" max="2558" width="2.5" style="3" customWidth="1"/>
    <col min="2559" max="2559" width="15.625" style="3" customWidth="1"/>
    <col min="2560" max="2560" width="24.625" style="3" customWidth="1"/>
    <col min="2561" max="2561" width="15.625" style="3" customWidth="1"/>
    <col min="2562" max="2562" width="24.625" style="3" customWidth="1"/>
    <col min="2563" max="2563" width="1.625" style="3" customWidth="1"/>
    <col min="2564" max="2567" width="2.625" style="3" customWidth="1"/>
    <col min="2568" max="2569" width="0" style="3" hidden="1" customWidth="1"/>
    <col min="2570" max="2604" width="2.625" style="3" customWidth="1"/>
    <col min="2605" max="2812" width="9" style="3"/>
    <col min="2813" max="2813" width="1.625" style="3" customWidth="1"/>
    <col min="2814" max="2814" width="2.5" style="3" customWidth="1"/>
    <col min="2815" max="2815" width="15.625" style="3" customWidth="1"/>
    <col min="2816" max="2816" width="24.625" style="3" customWidth="1"/>
    <col min="2817" max="2817" width="15.625" style="3" customWidth="1"/>
    <col min="2818" max="2818" width="24.625" style="3" customWidth="1"/>
    <col min="2819" max="2819" width="1.625" style="3" customWidth="1"/>
    <col min="2820" max="2823" width="2.625" style="3" customWidth="1"/>
    <col min="2824" max="2825" width="0" style="3" hidden="1" customWidth="1"/>
    <col min="2826" max="2860" width="2.625" style="3" customWidth="1"/>
    <col min="2861" max="3068" width="9" style="3"/>
    <col min="3069" max="3069" width="1.625" style="3" customWidth="1"/>
    <col min="3070" max="3070" width="2.5" style="3" customWidth="1"/>
    <col min="3071" max="3071" width="15.625" style="3" customWidth="1"/>
    <col min="3072" max="3072" width="24.625" style="3" customWidth="1"/>
    <col min="3073" max="3073" width="15.625" style="3" customWidth="1"/>
    <col min="3074" max="3074" width="24.625" style="3" customWidth="1"/>
    <col min="3075" max="3075" width="1.625" style="3" customWidth="1"/>
    <col min="3076" max="3079" width="2.625" style="3" customWidth="1"/>
    <col min="3080" max="3081" width="0" style="3" hidden="1" customWidth="1"/>
    <col min="3082" max="3116" width="2.625" style="3" customWidth="1"/>
    <col min="3117" max="3324" width="9" style="3"/>
    <col min="3325" max="3325" width="1.625" style="3" customWidth="1"/>
    <col min="3326" max="3326" width="2.5" style="3" customWidth="1"/>
    <col min="3327" max="3327" width="15.625" style="3" customWidth="1"/>
    <col min="3328" max="3328" width="24.625" style="3" customWidth="1"/>
    <col min="3329" max="3329" width="15.625" style="3" customWidth="1"/>
    <col min="3330" max="3330" width="24.625" style="3" customWidth="1"/>
    <col min="3331" max="3331" width="1.625" style="3" customWidth="1"/>
    <col min="3332" max="3335" width="2.625" style="3" customWidth="1"/>
    <col min="3336" max="3337" width="0" style="3" hidden="1" customWidth="1"/>
    <col min="3338" max="3372" width="2.625" style="3" customWidth="1"/>
    <col min="3373" max="3580" width="9" style="3"/>
    <col min="3581" max="3581" width="1.625" style="3" customWidth="1"/>
    <col min="3582" max="3582" width="2.5" style="3" customWidth="1"/>
    <col min="3583" max="3583" width="15.625" style="3" customWidth="1"/>
    <col min="3584" max="3584" width="24.625" style="3" customWidth="1"/>
    <col min="3585" max="3585" width="15.625" style="3" customWidth="1"/>
    <col min="3586" max="3586" width="24.625" style="3" customWidth="1"/>
    <col min="3587" max="3587" width="1.625" style="3" customWidth="1"/>
    <col min="3588" max="3591" width="2.625" style="3" customWidth="1"/>
    <col min="3592" max="3593" width="0" style="3" hidden="1" customWidth="1"/>
    <col min="3594" max="3628" width="2.625" style="3" customWidth="1"/>
    <col min="3629" max="3836" width="9" style="3"/>
    <col min="3837" max="3837" width="1.625" style="3" customWidth="1"/>
    <col min="3838" max="3838" width="2.5" style="3" customWidth="1"/>
    <col min="3839" max="3839" width="15.625" style="3" customWidth="1"/>
    <col min="3840" max="3840" width="24.625" style="3" customWidth="1"/>
    <col min="3841" max="3841" width="15.625" style="3" customWidth="1"/>
    <col min="3842" max="3842" width="24.625" style="3" customWidth="1"/>
    <col min="3843" max="3843" width="1.625" style="3" customWidth="1"/>
    <col min="3844" max="3847" width="2.625" style="3" customWidth="1"/>
    <col min="3848" max="3849" width="0" style="3" hidden="1" customWidth="1"/>
    <col min="3850" max="3884" width="2.625" style="3" customWidth="1"/>
    <col min="3885" max="4092" width="9" style="3"/>
    <col min="4093" max="4093" width="1.625" style="3" customWidth="1"/>
    <col min="4094" max="4094" width="2.5" style="3" customWidth="1"/>
    <col min="4095" max="4095" width="15.625" style="3" customWidth="1"/>
    <col min="4096" max="4096" width="24.625" style="3" customWidth="1"/>
    <col min="4097" max="4097" width="15.625" style="3" customWidth="1"/>
    <col min="4098" max="4098" width="24.625" style="3" customWidth="1"/>
    <col min="4099" max="4099" width="1.625" style="3" customWidth="1"/>
    <col min="4100" max="4103" width="2.625" style="3" customWidth="1"/>
    <col min="4104" max="4105" width="0" style="3" hidden="1" customWidth="1"/>
    <col min="4106" max="4140" width="2.625" style="3" customWidth="1"/>
    <col min="4141" max="4348" width="9" style="3"/>
    <col min="4349" max="4349" width="1.625" style="3" customWidth="1"/>
    <col min="4350" max="4350" width="2.5" style="3" customWidth="1"/>
    <col min="4351" max="4351" width="15.625" style="3" customWidth="1"/>
    <col min="4352" max="4352" width="24.625" style="3" customWidth="1"/>
    <col min="4353" max="4353" width="15.625" style="3" customWidth="1"/>
    <col min="4354" max="4354" width="24.625" style="3" customWidth="1"/>
    <col min="4355" max="4355" width="1.625" style="3" customWidth="1"/>
    <col min="4356" max="4359" width="2.625" style="3" customWidth="1"/>
    <col min="4360" max="4361" width="0" style="3" hidden="1" customWidth="1"/>
    <col min="4362" max="4396" width="2.625" style="3" customWidth="1"/>
    <col min="4397" max="4604" width="9" style="3"/>
    <col min="4605" max="4605" width="1.625" style="3" customWidth="1"/>
    <col min="4606" max="4606" width="2.5" style="3" customWidth="1"/>
    <col min="4607" max="4607" width="15.625" style="3" customWidth="1"/>
    <col min="4608" max="4608" width="24.625" style="3" customWidth="1"/>
    <col min="4609" max="4609" width="15.625" style="3" customWidth="1"/>
    <col min="4610" max="4610" width="24.625" style="3" customWidth="1"/>
    <col min="4611" max="4611" width="1.625" style="3" customWidth="1"/>
    <col min="4612" max="4615" width="2.625" style="3" customWidth="1"/>
    <col min="4616" max="4617" width="0" style="3" hidden="1" customWidth="1"/>
    <col min="4618" max="4652" width="2.625" style="3" customWidth="1"/>
    <col min="4653" max="4860" width="9" style="3"/>
    <col min="4861" max="4861" width="1.625" style="3" customWidth="1"/>
    <col min="4862" max="4862" width="2.5" style="3" customWidth="1"/>
    <col min="4863" max="4863" width="15.625" style="3" customWidth="1"/>
    <col min="4864" max="4864" width="24.625" style="3" customWidth="1"/>
    <col min="4865" max="4865" width="15.625" style="3" customWidth="1"/>
    <col min="4866" max="4866" width="24.625" style="3" customWidth="1"/>
    <col min="4867" max="4867" width="1.625" style="3" customWidth="1"/>
    <col min="4868" max="4871" width="2.625" style="3" customWidth="1"/>
    <col min="4872" max="4873" width="0" style="3" hidden="1" customWidth="1"/>
    <col min="4874" max="4908" width="2.625" style="3" customWidth="1"/>
    <col min="4909" max="5116" width="9" style="3"/>
    <col min="5117" max="5117" width="1.625" style="3" customWidth="1"/>
    <col min="5118" max="5118" width="2.5" style="3" customWidth="1"/>
    <col min="5119" max="5119" width="15.625" style="3" customWidth="1"/>
    <col min="5120" max="5120" width="24.625" style="3" customWidth="1"/>
    <col min="5121" max="5121" width="15.625" style="3" customWidth="1"/>
    <col min="5122" max="5122" width="24.625" style="3" customWidth="1"/>
    <col min="5123" max="5123" width="1.625" style="3" customWidth="1"/>
    <col min="5124" max="5127" width="2.625" style="3" customWidth="1"/>
    <col min="5128" max="5129" width="0" style="3" hidden="1" customWidth="1"/>
    <col min="5130" max="5164" width="2.625" style="3" customWidth="1"/>
    <col min="5165" max="5372" width="9" style="3"/>
    <col min="5373" max="5373" width="1.625" style="3" customWidth="1"/>
    <col min="5374" max="5374" width="2.5" style="3" customWidth="1"/>
    <col min="5375" max="5375" width="15.625" style="3" customWidth="1"/>
    <col min="5376" max="5376" width="24.625" style="3" customWidth="1"/>
    <col min="5377" max="5377" width="15.625" style="3" customWidth="1"/>
    <col min="5378" max="5378" width="24.625" style="3" customWidth="1"/>
    <col min="5379" max="5379" width="1.625" style="3" customWidth="1"/>
    <col min="5380" max="5383" width="2.625" style="3" customWidth="1"/>
    <col min="5384" max="5385" width="0" style="3" hidden="1" customWidth="1"/>
    <col min="5386" max="5420" width="2.625" style="3" customWidth="1"/>
    <col min="5421" max="5628" width="9" style="3"/>
    <col min="5629" max="5629" width="1.625" style="3" customWidth="1"/>
    <col min="5630" max="5630" width="2.5" style="3" customWidth="1"/>
    <col min="5631" max="5631" width="15.625" style="3" customWidth="1"/>
    <col min="5632" max="5632" width="24.625" style="3" customWidth="1"/>
    <col min="5633" max="5633" width="15.625" style="3" customWidth="1"/>
    <col min="5634" max="5634" width="24.625" style="3" customWidth="1"/>
    <col min="5635" max="5635" width="1.625" style="3" customWidth="1"/>
    <col min="5636" max="5639" width="2.625" style="3" customWidth="1"/>
    <col min="5640" max="5641" width="0" style="3" hidden="1" customWidth="1"/>
    <col min="5642" max="5676" width="2.625" style="3" customWidth="1"/>
    <col min="5677" max="5884" width="9" style="3"/>
    <col min="5885" max="5885" width="1.625" style="3" customWidth="1"/>
    <col min="5886" max="5886" width="2.5" style="3" customWidth="1"/>
    <col min="5887" max="5887" width="15.625" style="3" customWidth="1"/>
    <col min="5888" max="5888" width="24.625" style="3" customWidth="1"/>
    <col min="5889" max="5889" width="15.625" style="3" customWidth="1"/>
    <col min="5890" max="5890" width="24.625" style="3" customWidth="1"/>
    <col min="5891" max="5891" width="1.625" style="3" customWidth="1"/>
    <col min="5892" max="5895" width="2.625" style="3" customWidth="1"/>
    <col min="5896" max="5897" width="0" style="3" hidden="1" customWidth="1"/>
    <col min="5898" max="5932" width="2.625" style="3" customWidth="1"/>
    <col min="5933" max="6140" width="9" style="3"/>
    <col min="6141" max="6141" width="1.625" style="3" customWidth="1"/>
    <col min="6142" max="6142" width="2.5" style="3" customWidth="1"/>
    <col min="6143" max="6143" width="15.625" style="3" customWidth="1"/>
    <col min="6144" max="6144" width="24.625" style="3" customWidth="1"/>
    <col min="6145" max="6145" width="15.625" style="3" customWidth="1"/>
    <col min="6146" max="6146" width="24.625" style="3" customWidth="1"/>
    <col min="6147" max="6147" width="1.625" style="3" customWidth="1"/>
    <col min="6148" max="6151" width="2.625" style="3" customWidth="1"/>
    <col min="6152" max="6153" width="0" style="3" hidden="1" customWidth="1"/>
    <col min="6154" max="6188" width="2.625" style="3" customWidth="1"/>
    <col min="6189" max="6396" width="9" style="3"/>
    <col min="6397" max="6397" width="1.625" style="3" customWidth="1"/>
    <col min="6398" max="6398" width="2.5" style="3" customWidth="1"/>
    <col min="6399" max="6399" width="15.625" style="3" customWidth="1"/>
    <col min="6400" max="6400" width="24.625" style="3" customWidth="1"/>
    <col min="6401" max="6401" width="15.625" style="3" customWidth="1"/>
    <col min="6402" max="6402" width="24.625" style="3" customWidth="1"/>
    <col min="6403" max="6403" width="1.625" style="3" customWidth="1"/>
    <col min="6404" max="6407" width="2.625" style="3" customWidth="1"/>
    <col min="6408" max="6409" width="0" style="3" hidden="1" customWidth="1"/>
    <col min="6410" max="6444" width="2.625" style="3" customWidth="1"/>
    <col min="6445" max="6652" width="9" style="3"/>
    <col min="6653" max="6653" width="1.625" style="3" customWidth="1"/>
    <col min="6654" max="6654" width="2.5" style="3" customWidth="1"/>
    <col min="6655" max="6655" width="15.625" style="3" customWidth="1"/>
    <col min="6656" max="6656" width="24.625" style="3" customWidth="1"/>
    <col min="6657" max="6657" width="15.625" style="3" customWidth="1"/>
    <col min="6658" max="6658" width="24.625" style="3" customWidth="1"/>
    <col min="6659" max="6659" width="1.625" style="3" customWidth="1"/>
    <col min="6660" max="6663" width="2.625" style="3" customWidth="1"/>
    <col min="6664" max="6665" width="0" style="3" hidden="1" customWidth="1"/>
    <col min="6666" max="6700" width="2.625" style="3" customWidth="1"/>
    <col min="6701" max="6908" width="9" style="3"/>
    <col min="6909" max="6909" width="1.625" style="3" customWidth="1"/>
    <col min="6910" max="6910" width="2.5" style="3" customWidth="1"/>
    <col min="6911" max="6911" width="15.625" style="3" customWidth="1"/>
    <col min="6912" max="6912" width="24.625" style="3" customWidth="1"/>
    <col min="6913" max="6913" width="15.625" style="3" customWidth="1"/>
    <col min="6914" max="6914" width="24.625" style="3" customWidth="1"/>
    <col min="6915" max="6915" width="1.625" style="3" customWidth="1"/>
    <col min="6916" max="6919" width="2.625" style="3" customWidth="1"/>
    <col min="6920" max="6921" width="0" style="3" hidden="1" customWidth="1"/>
    <col min="6922" max="6956" width="2.625" style="3" customWidth="1"/>
    <col min="6957" max="7164" width="9" style="3"/>
    <col min="7165" max="7165" width="1.625" style="3" customWidth="1"/>
    <col min="7166" max="7166" width="2.5" style="3" customWidth="1"/>
    <col min="7167" max="7167" width="15.625" style="3" customWidth="1"/>
    <col min="7168" max="7168" width="24.625" style="3" customWidth="1"/>
    <col min="7169" max="7169" width="15.625" style="3" customWidth="1"/>
    <col min="7170" max="7170" width="24.625" style="3" customWidth="1"/>
    <col min="7171" max="7171" width="1.625" style="3" customWidth="1"/>
    <col min="7172" max="7175" width="2.625" style="3" customWidth="1"/>
    <col min="7176" max="7177" width="0" style="3" hidden="1" customWidth="1"/>
    <col min="7178" max="7212" width="2.625" style="3" customWidth="1"/>
    <col min="7213" max="7420" width="9" style="3"/>
    <col min="7421" max="7421" width="1.625" style="3" customWidth="1"/>
    <col min="7422" max="7422" width="2.5" style="3" customWidth="1"/>
    <col min="7423" max="7423" width="15.625" style="3" customWidth="1"/>
    <col min="7424" max="7424" width="24.625" style="3" customWidth="1"/>
    <col min="7425" max="7425" width="15.625" style="3" customWidth="1"/>
    <col min="7426" max="7426" width="24.625" style="3" customWidth="1"/>
    <col min="7427" max="7427" width="1.625" style="3" customWidth="1"/>
    <col min="7428" max="7431" width="2.625" style="3" customWidth="1"/>
    <col min="7432" max="7433" width="0" style="3" hidden="1" customWidth="1"/>
    <col min="7434" max="7468" width="2.625" style="3" customWidth="1"/>
    <col min="7469" max="7676" width="9" style="3"/>
    <col min="7677" max="7677" width="1.625" style="3" customWidth="1"/>
    <col min="7678" max="7678" width="2.5" style="3" customWidth="1"/>
    <col min="7679" max="7679" width="15.625" style="3" customWidth="1"/>
    <col min="7680" max="7680" width="24.625" style="3" customWidth="1"/>
    <col min="7681" max="7681" width="15.625" style="3" customWidth="1"/>
    <col min="7682" max="7682" width="24.625" style="3" customWidth="1"/>
    <col min="7683" max="7683" width="1.625" style="3" customWidth="1"/>
    <col min="7684" max="7687" width="2.625" style="3" customWidth="1"/>
    <col min="7688" max="7689" width="0" style="3" hidden="1" customWidth="1"/>
    <col min="7690" max="7724" width="2.625" style="3" customWidth="1"/>
    <col min="7725" max="7932" width="9" style="3"/>
    <col min="7933" max="7933" width="1.625" style="3" customWidth="1"/>
    <col min="7934" max="7934" width="2.5" style="3" customWidth="1"/>
    <col min="7935" max="7935" width="15.625" style="3" customWidth="1"/>
    <col min="7936" max="7936" width="24.625" style="3" customWidth="1"/>
    <col min="7937" max="7937" width="15.625" style="3" customWidth="1"/>
    <col min="7938" max="7938" width="24.625" style="3" customWidth="1"/>
    <col min="7939" max="7939" width="1.625" style="3" customWidth="1"/>
    <col min="7940" max="7943" width="2.625" style="3" customWidth="1"/>
    <col min="7944" max="7945" width="0" style="3" hidden="1" customWidth="1"/>
    <col min="7946" max="7980" width="2.625" style="3" customWidth="1"/>
    <col min="7981" max="8188" width="9" style="3"/>
    <col min="8189" max="8189" width="1.625" style="3" customWidth="1"/>
    <col min="8190" max="8190" width="2.5" style="3" customWidth="1"/>
    <col min="8191" max="8191" width="15.625" style="3" customWidth="1"/>
    <col min="8192" max="8192" width="24.625" style="3" customWidth="1"/>
    <col min="8193" max="8193" width="15.625" style="3" customWidth="1"/>
    <col min="8194" max="8194" width="24.625" style="3" customWidth="1"/>
    <col min="8195" max="8195" width="1.625" style="3" customWidth="1"/>
    <col min="8196" max="8199" width="2.625" style="3" customWidth="1"/>
    <col min="8200" max="8201" width="0" style="3" hidden="1" customWidth="1"/>
    <col min="8202" max="8236" width="2.625" style="3" customWidth="1"/>
    <col min="8237" max="8444" width="9" style="3"/>
    <col min="8445" max="8445" width="1.625" style="3" customWidth="1"/>
    <col min="8446" max="8446" width="2.5" style="3" customWidth="1"/>
    <col min="8447" max="8447" width="15.625" style="3" customWidth="1"/>
    <col min="8448" max="8448" width="24.625" style="3" customWidth="1"/>
    <col min="8449" max="8449" width="15.625" style="3" customWidth="1"/>
    <col min="8450" max="8450" width="24.625" style="3" customWidth="1"/>
    <col min="8451" max="8451" width="1.625" style="3" customWidth="1"/>
    <col min="8452" max="8455" width="2.625" style="3" customWidth="1"/>
    <col min="8456" max="8457" width="0" style="3" hidden="1" customWidth="1"/>
    <col min="8458" max="8492" width="2.625" style="3" customWidth="1"/>
    <col min="8493" max="8700" width="9" style="3"/>
    <col min="8701" max="8701" width="1.625" style="3" customWidth="1"/>
    <col min="8702" max="8702" width="2.5" style="3" customWidth="1"/>
    <col min="8703" max="8703" width="15.625" style="3" customWidth="1"/>
    <col min="8704" max="8704" width="24.625" style="3" customWidth="1"/>
    <col min="8705" max="8705" width="15.625" style="3" customWidth="1"/>
    <col min="8706" max="8706" width="24.625" style="3" customWidth="1"/>
    <col min="8707" max="8707" width="1.625" style="3" customWidth="1"/>
    <col min="8708" max="8711" width="2.625" style="3" customWidth="1"/>
    <col min="8712" max="8713" width="0" style="3" hidden="1" customWidth="1"/>
    <col min="8714" max="8748" width="2.625" style="3" customWidth="1"/>
    <col min="8749" max="8956" width="9" style="3"/>
    <col min="8957" max="8957" width="1.625" style="3" customWidth="1"/>
    <col min="8958" max="8958" width="2.5" style="3" customWidth="1"/>
    <col min="8959" max="8959" width="15.625" style="3" customWidth="1"/>
    <col min="8960" max="8960" width="24.625" style="3" customWidth="1"/>
    <col min="8961" max="8961" width="15.625" style="3" customWidth="1"/>
    <col min="8962" max="8962" width="24.625" style="3" customWidth="1"/>
    <col min="8963" max="8963" width="1.625" style="3" customWidth="1"/>
    <col min="8964" max="8967" width="2.625" style="3" customWidth="1"/>
    <col min="8968" max="8969" width="0" style="3" hidden="1" customWidth="1"/>
    <col min="8970" max="9004" width="2.625" style="3" customWidth="1"/>
    <col min="9005" max="9212" width="9" style="3"/>
    <col min="9213" max="9213" width="1.625" style="3" customWidth="1"/>
    <col min="9214" max="9214" width="2.5" style="3" customWidth="1"/>
    <col min="9215" max="9215" width="15.625" style="3" customWidth="1"/>
    <col min="9216" max="9216" width="24.625" style="3" customWidth="1"/>
    <col min="9217" max="9217" width="15.625" style="3" customWidth="1"/>
    <col min="9218" max="9218" width="24.625" style="3" customWidth="1"/>
    <col min="9219" max="9219" width="1.625" style="3" customWidth="1"/>
    <col min="9220" max="9223" width="2.625" style="3" customWidth="1"/>
    <col min="9224" max="9225" width="0" style="3" hidden="1" customWidth="1"/>
    <col min="9226" max="9260" width="2.625" style="3" customWidth="1"/>
    <col min="9261" max="9468" width="9" style="3"/>
    <col min="9469" max="9469" width="1.625" style="3" customWidth="1"/>
    <col min="9470" max="9470" width="2.5" style="3" customWidth="1"/>
    <col min="9471" max="9471" width="15.625" style="3" customWidth="1"/>
    <col min="9472" max="9472" width="24.625" style="3" customWidth="1"/>
    <col min="9473" max="9473" width="15.625" style="3" customWidth="1"/>
    <col min="9474" max="9474" width="24.625" style="3" customWidth="1"/>
    <col min="9475" max="9475" width="1.625" style="3" customWidth="1"/>
    <col min="9476" max="9479" width="2.625" style="3" customWidth="1"/>
    <col min="9480" max="9481" width="0" style="3" hidden="1" customWidth="1"/>
    <col min="9482" max="9516" width="2.625" style="3" customWidth="1"/>
    <col min="9517" max="9724" width="9" style="3"/>
    <col min="9725" max="9725" width="1.625" style="3" customWidth="1"/>
    <col min="9726" max="9726" width="2.5" style="3" customWidth="1"/>
    <col min="9727" max="9727" width="15.625" style="3" customWidth="1"/>
    <col min="9728" max="9728" width="24.625" style="3" customWidth="1"/>
    <col min="9729" max="9729" width="15.625" style="3" customWidth="1"/>
    <col min="9730" max="9730" width="24.625" style="3" customWidth="1"/>
    <col min="9731" max="9731" width="1.625" style="3" customWidth="1"/>
    <col min="9732" max="9735" width="2.625" style="3" customWidth="1"/>
    <col min="9736" max="9737" width="0" style="3" hidden="1" customWidth="1"/>
    <col min="9738" max="9772" width="2.625" style="3" customWidth="1"/>
    <col min="9773" max="9980" width="9" style="3"/>
    <col min="9981" max="9981" width="1.625" style="3" customWidth="1"/>
    <col min="9982" max="9982" width="2.5" style="3" customWidth="1"/>
    <col min="9983" max="9983" width="15.625" style="3" customWidth="1"/>
    <col min="9984" max="9984" width="24.625" style="3" customWidth="1"/>
    <col min="9985" max="9985" width="15.625" style="3" customWidth="1"/>
    <col min="9986" max="9986" width="24.625" style="3" customWidth="1"/>
    <col min="9987" max="9987" width="1.625" style="3" customWidth="1"/>
    <col min="9988" max="9991" width="2.625" style="3" customWidth="1"/>
    <col min="9992" max="9993" width="0" style="3" hidden="1" customWidth="1"/>
    <col min="9994" max="10028" width="2.625" style="3" customWidth="1"/>
    <col min="10029" max="10236" width="9" style="3"/>
    <col min="10237" max="10237" width="1.625" style="3" customWidth="1"/>
    <col min="10238" max="10238" width="2.5" style="3" customWidth="1"/>
    <col min="10239" max="10239" width="15.625" style="3" customWidth="1"/>
    <col min="10240" max="10240" width="24.625" style="3" customWidth="1"/>
    <col min="10241" max="10241" width="15.625" style="3" customWidth="1"/>
    <col min="10242" max="10242" width="24.625" style="3" customWidth="1"/>
    <col min="10243" max="10243" width="1.625" style="3" customWidth="1"/>
    <col min="10244" max="10247" width="2.625" style="3" customWidth="1"/>
    <col min="10248" max="10249" width="0" style="3" hidden="1" customWidth="1"/>
    <col min="10250" max="10284" width="2.625" style="3" customWidth="1"/>
    <col min="10285" max="10492" width="9" style="3"/>
    <col min="10493" max="10493" width="1.625" style="3" customWidth="1"/>
    <col min="10494" max="10494" width="2.5" style="3" customWidth="1"/>
    <col min="10495" max="10495" width="15.625" style="3" customWidth="1"/>
    <col min="10496" max="10496" width="24.625" style="3" customWidth="1"/>
    <col min="10497" max="10497" width="15.625" style="3" customWidth="1"/>
    <col min="10498" max="10498" width="24.625" style="3" customWidth="1"/>
    <col min="10499" max="10499" width="1.625" style="3" customWidth="1"/>
    <col min="10500" max="10503" width="2.625" style="3" customWidth="1"/>
    <col min="10504" max="10505" width="0" style="3" hidden="1" customWidth="1"/>
    <col min="10506" max="10540" width="2.625" style="3" customWidth="1"/>
    <col min="10541" max="10748" width="9" style="3"/>
    <col min="10749" max="10749" width="1.625" style="3" customWidth="1"/>
    <col min="10750" max="10750" width="2.5" style="3" customWidth="1"/>
    <col min="10751" max="10751" width="15.625" style="3" customWidth="1"/>
    <col min="10752" max="10752" width="24.625" style="3" customWidth="1"/>
    <col min="10753" max="10753" width="15.625" style="3" customWidth="1"/>
    <col min="10754" max="10754" width="24.625" style="3" customWidth="1"/>
    <col min="10755" max="10755" width="1.625" style="3" customWidth="1"/>
    <col min="10756" max="10759" width="2.625" style="3" customWidth="1"/>
    <col min="10760" max="10761" width="0" style="3" hidden="1" customWidth="1"/>
    <col min="10762" max="10796" width="2.625" style="3" customWidth="1"/>
    <col min="10797" max="11004" width="9" style="3"/>
    <col min="11005" max="11005" width="1.625" style="3" customWidth="1"/>
    <col min="11006" max="11006" width="2.5" style="3" customWidth="1"/>
    <col min="11007" max="11007" width="15.625" style="3" customWidth="1"/>
    <col min="11008" max="11008" width="24.625" style="3" customWidth="1"/>
    <col min="11009" max="11009" width="15.625" style="3" customWidth="1"/>
    <col min="11010" max="11010" width="24.625" style="3" customWidth="1"/>
    <col min="11011" max="11011" width="1.625" style="3" customWidth="1"/>
    <col min="11012" max="11015" width="2.625" style="3" customWidth="1"/>
    <col min="11016" max="11017" width="0" style="3" hidden="1" customWidth="1"/>
    <col min="11018" max="11052" width="2.625" style="3" customWidth="1"/>
    <col min="11053" max="11260" width="9" style="3"/>
    <col min="11261" max="11261" width="1.625" style="3" customWidth="1"/>
    <col min="11262" max="11262" width="2.5" style="3" customWidth="1"/>
    <col min="11263" max="11263" width="15.625" style="3" customWidth="1"/>
    <col min="11264" max="11264" width="24.625" style="3" customWidth="1"/>
    <col min="11265" max="11265" width="15.625" style="3" customWidth="1"/>
    <col min="11266" max="11266" width="24.625" style="3" customWidth="1"/>
    <col min="11267" max="11267" width="1.625" style="3" customWidth="1"/>
    <col min="11268" max="11271" width="2.625" style="3" customWidth="1"/>
    <col min="11272" max="11273" width="0" style="3" hidden="1" customWidth="1"/>
    <col min="11274" max="11308" width="2.625" style="3" customWidth="1"/>
    <col min="11309" max="11516" width="9" style="3"/>
    <col min="11517" max="11517" width="1.625" style="3" customWidth="1"/>
    <col min="11518" max="11518" width="2.5" style="3" customWidth="1"/>
    <col min="11519" max="11519" width="15.625" style="3" customWidth="1"/>
    <col min="11520" max="11520" width="24.625" style="3" customWidth="1"/>
    <col min="11521" max="11521" width="15.625" style="3" customWidth="1"/>
    <col min="11522" max="11522" width="24.625" style="3" customWidth="1"/>
    <col min="11523" max="11523" width="1.625" style="3" customWidth="1"/>
    <col min="11524" max="11527" width="2.625" style="3" customWidth="1"/>
    <col min="11528" max="11529" width="0" style="3" hidden="1" customWidth="1"/>
    <col min="11530" max="11564" width="2.625" style="3" customWidth="1"/>
    <col min="11565" max="11772" width="9" style="3"/>
    <col min="11773" max="11773" width="1.625" style="3" customWidth="1"/>
    <col min="11774" max="11774" width="2.5" style="3" customWidth="1"/>
    <col min="11775" max="11775" width="15.625" style="3" customWidth="1"/>
    <col min="11776" max="11776" width="24.625" style="3" customWidth="1"/>
    <col min="11777" max="11777" width="15.625" style="3" customWidth="1"/>
    <col min="11778" max="11778" width="24.625" style="3" customWidth="1"/>
    <col min="11779" max="11779" width="1.625" style="3" customWidth="1"/>
    <col min="11780" max="11783" width="2.625" style="3" customWidth="1"/>
    <col min="11784" max="11785" width="0" style="3" hidden="1" customWidth="1"/>
    <col min="11786" max="11820" width="2.625" style="3" customWidth="1"/>
    <col min="11821" max="12028" width="9" style="3"/>
    <col min="12029" max="12029" width="1.625" style="3" customWidth="1"/>
    <col min="12030" max="12030" width="2.5" style="3" customWidth="1"/>
    <col min="12031" max="12031" width="15.625" style="3" customWidth="1"/>
    <col min="12032" max="12032" width="24.625" style="3" customWidth="1"/>
    <col min="12033" max="12033" width="15.625" style="3" customWidth="1"/>
    <col min="12034" max="12034" width="24.625" style="3" customWidth="1"/>
    <col min="12035" max="12035" width="1.625" style="3" customWidth="1"/>
    <col min="12036" max="12039" width="2.625" style="3" customWidth="1"/>
    <col min="12040" max="12041" width="0" style="3" hidden="1" customWidth="1"/>
    <col min="12042" max="12076" width="2.625" style="3" customWidth="1"/>
    <col min="12077" max="12284" width="9" style="3"/>
    <col min="12285" max="12285" width="1.625" style="3" customWidth="1"/>
    <col min="12286" max="12286" width="2.5" style="3" customWidth="1"/>
    <col min="12287" max="12287" width="15.625" style="3" customWidth="1"/>
    <col min="12288" max="12288" width="24.625" style="3" customWidth="1"/>
    <col min="12289" max="12289" width="15.625" style="3" customWidth="1"/>
    <col min="12290" max="12290" width="24.625" style="3" customWidth="1"/>
    <col min="12291" max="12291" width="1.625" style="3" customWidth="1"/>
    <col min="12292" max="12295" width="2.625" style="3" customWidth="1"/>
    <col min="12296" max="12297" width="0" style="3" hidden="1" customWidth="1"/>
    <col min="12298" max="12332" width="2.625" style="3" customWidth="1"/>
    <col min="12333" max="12540" width="9" style="3"/>
    <col min="12541" max="12541" width="1.625" style="3" customWidth="1"/>
    <col min="12542" max="12542" width="2.5" style="3" customWidth="1"/>
    <col min="12543" max="12543" width="15.625" style="3" customWidth="1"/>
    <col min="12544" max="12544" width="24.625" style="3" customWidth="1"/>
    <col min="12545" max="12545" width="15.625" style="3" customWidth="1"/>
    <col min="12546" max="12546" width="24.625" style="3" customWidth="1"/>
    <col min="12547" max="12547" width="1.625" style="3" customWidth="1"/>
    <col min="12548" max="12551" width="2.625" style="3" customWidth="1"/>
    <col min="12552" max="12553" width="0" style="3" hidden="1" customWidth="1"/>
    <col min="12554" max="12588" width="2.625" style="3" customWidth="1"/>
    <col min="12589" max="12796" width="9" style="3"/>
    <col min="12797" max="12797" width="1.625" style="3" customWidth="1"/>
    <col min="12798" max="12798" width="2.5" style="3" customWidth="1"/>
    <col min="12799" max="12799" width="15.625" style="3" customWidth="1"/>
    <col min="12800" max="12800" width="24.625" style="3" customWidth="1"/>
    <col min="12801" max="12801" width="15.625" style="3" customWidth="1"/>
    <col min="12802" max="12802" width="24.625" style="3" customWidth="1"/>
    <col min="12803" max="12803" width="1.625" style="3" customWidth="1"/>
    <col min="12804" max="12807" width="2.625" style="3" customWidth="1"/>
    <col min="12808" max="12809" width="0" style="3" hidden="1" customWidth="1"/>
    <col min="12810" max="12844" width="2.625" style="3" customWidth="1"/>
    <col min="12845" max="13052" width="9" style="3"/>
    <col min="13053" max="13053" width="1.625" style="3" customWidth="1"/>
    <col min="13054" max="13054" width="2.5" style="3" customWidth="1"/>
    <col min="13055" max="13055" width="15.625" style="3" customWidth="1"/>
    <col min="13056" max="13056" width="24.625" style="3" customWidth="1"/>
    <col min="13057" max="13057" width="15.625" style="3" customWidth="1"/>
    <col min="13058" max="13058" width="24.625" style="3" customWidth="1"/>
    <col min="13059" max="13059" width="1.625" style="3" customWidth="1"/>
    <col min="13060" max="13063" width="2.625" style="3" customWidth="1"/>
    <col min="13064" max="13065" width="0" style="3" hidden="1" customWidth="1"/>
    <col min="13066" max="13100" width="2.625" style="3" customWidth="1"/>
    <col min="13101" max="13308" width="9" style="3"/>
    <col min="13309" max="13309" width="1.625" style="3" customWidth="1"/>
    <col min="13310" max="13310" width="2.5" style="3" customWidth="1"/>
    <col min="13311" max="13311" width="15.625" style="3" customWidth="1"/>
    <col min="13312" max="13312" width="24.625" style="3" customWidth="1"/>
    <col min="13313" max="13313" width="15.625" style="3" customWidth="1"/>
    <col min="13314" max="13314" width="24.625" style="3" customWidth="1"/>
    <col min="13315" max="13315" width="1.625" style="3" customWidth="1"/>
    <col min="13316" max="13319" width="2.625" style="3" customWidth="1"/>
    <col min="13320" max="13321" width="0" style="3" hidden="1" customWidth="1"/>
    <col min="13322" max="13356" width="2.625" style="3" customWidth="1"/>
    <col min="13357" max="13564" width="9" style="3"/>
    <col min="13565" max="13565" width="1.625" style="3" customWidth="1"/>
    <col min="13566" max="13566" width="2.5" style="3" customWidth="1"/>
    <col min="13567" max="13567" width="15.625" style="3" customWidth="1"/>
    <col min="13568" max="13568" width="24.625" style="3" customWidth="1"/>
    <col min="13569" max="13569" width="15.625" style="3" customWidth="1"/>
    <col min="13570" max="13570" width="24.625" style="3" customWidth="1"/>
    <col min="13571" max="13571" width="1.625" style="3" customWidth="1"/>
    <col min="13572" max="13575" width="2.625" style="3" customWidth="1"/>
    <col min="13576" max="13577" width="0" style="3" hidden="1" customWidth="1"/>
    <col min="13578" max="13612" width="2.625" style="3" customWidth="1"/>
    <col min="13613" max="13820" width="9" style="3"/>
    <col min="13821" max="13821" width="1.625" style="3" customWidth="1"/>
    <col min="13822" max="13822" width="2.5" style="3" customWidth="1"/>
    <col min="13823" max="13823" width="15.625" style="3" customWidth="1"/>
    <col min="13824" max="13824" width="24.625" style="3" customWidth="1"/>
    <col min="13825" max="13825" width="15.625" style="3" customWidth="1"/>
    <col min="13826" max="13826" width="24.625" style="3" customWidth="1"/>
    <col min="13827" max="13827" width="1.625" style="3" customWidth="1"/>
    <col min="13828" max="13831" width="2.625" style="3" customWidth="1"/>
    <col min="13832" max="13833" width="0" style="3" hidden="1" customWidth="1"/>
    <col min="13834" max="13868" width="2.625" style="3" customWidth="1"/>
    <col min="13869" max="14076" width="9" style="3"/>
    <col min="14077" max="14077" width="1.625" style="3" customWidth="1"/>
    <col min="14078" max="14078" width="2.5" style="3" customWidth="1"/>
    <col min="14079" max="14079" width="15.625" style="3" customWidth="1"/>
    <col min="14080" max="14080" width="24.625" style="3" customWidth="1"/>
    <col min="14081" max="14081" width="15.625" style="3" customWidth="1"/>
    <col min="14082" max="14082" width="24.625" style="3" customWidth="1"/>
    <col min="14083" max="14083" width="1.625" style="3" customWidth="1"/>
    <col min="14084" max="14087" width="2.625" style="3" customWidth="1"/>
    <col min="14088" max="14089" width="0" style="3" hidden="1" customWidth="1"/>
    <col min="14090" max="14124" width="2.625" style="3" customWidth="1"/>
    <col min="14125" max="14332" width="9" style="3"/>
    <col min="14333" max="14333" width="1.625" style="3" customWidth="1"/>
    <col min="14334" max="14334" width="2.5" style="3" customWidth="1"/>
    <col min="14335" max="14335" width="15.625" style="3" customWidth="1"/>
    <col min="14336" max="14336" width="24.625" style="3" customWidth="1"/>
    <col min="14337" max="14337" width="15.625" style="3" customWidth="1"/>
    <col min="14338" max="14338" width="24.625" style="3" customWidth="1"/>
    <col min="14339" max="14339" width="1.625" style="3" customWidth="1"/>
    <col min="14340" max="14343" width="2.625" style="3" customWidth="1"/>
    <col min="14344" max="14345" width="0" style="3" hidden="1" customWidth="1"/>
    <col min="14346" max="14380" width="2.625" style="3" customWidth="1"/>
    <col min="14381" max="14588" width="9" style="3"/>
    <col min="14589" max="14589" width="1.625" style="3" customWidth="1"/>
    <col min="14590" max="14590" width="2.5" style="3" customWidth="1"/>
    <col min="14591" max="14591" width="15.625" style="3" customWidth="1"/>
    <col min="14592" max="14592" width="24.625" style="3" customWidth="1"/>
    <col min="14593" max="14593" width="15.625" style="3" customWidth="1"/>
    <col min="14594" max="14594" width="24.625" style="3" customWidth="1"/>
    <col min="14595" max="14595" width="1.625" style="3" customWidth="1"/>
    <col min="14596" max="14599" width="2.625" style="3" customWidth="1"/>
    <col min="14600" max="14601" width="0" style="3" hidden="1" customWidth="1"/>
    <col min="14602" max="14636" width="2.625" style="3" customWidth="1"/>
    <col min="14637" max="14844" width="9" style="3"/>
    <col min="14845" max="14845" width="1.625" style="3" customWidth="1"/>
    <col min="14846" max="14846" width="2.5" style="3" customWidth="1"/>
    <col min="14847" max="14847" width="15.625" style="3" customWidth="1"/>
    <col min="14848" max="14848" width="24.625" style="3" customWidth="1"/>
    <col min="14849" max="14849" width="15.625" style="3" customWidth="1"/>
    <col min="14850" max="14850" width="24.625" style="3" customWidth="1"/>
    <col min="14851" max="14851" width="1.625" style="3" customWidth="1"/>
    <col min="14852" max="14855" width="2.625" style="3" customWidth="1"/>
    <col min="14856" max="14857" width="0" style="3" hidden="1" customWidth="1"/>
    <col min="14858" max="14892" width="2.625" style="3" customWidth="1"/>
    <col min="14893" max="15100" width="9" style="3"/>
    <col min="15101" max="15101" width="1.625" style="3" customWidth="1"/>
    <col min="15102" max="15102" width="2.5" style="3" customWidth="1"/>
    <col min="15103" max="15103" width="15.625" style="3" customWidth="1"/>
    <col min="15104" max="15104" width="24.625" style="3" customWidth="1"/>
    <col min="15105" max="15105" width="15.625" style="3" customWidth="1"/>
    <col min="15106" max="15106" width="24.625" style="3" customWidth="1"/>
    <col min="15107" max="15107" width="1.625" style="3" customWidth="1"/>
    <col min="15108" max="15111" width="2.625" style="3" customWidth="1"/>
    <col min="15112" max="15113" width="0" style="3" hidden="1" customWidth="1"/>
    <col min="15114" max="15148" width="2.625" style="3" customWidth="1"/>
    <col min="15149" max="15356" width="9" style="3"/>
    <col min="15357" max="15357" width="1.625" style="3" customWidth="1"/>
    <col min="15358" max="15358" width="2.5" style="3" customWidth="1"/>
    <col min="15359" max="15359" width="15.625" style="3" customWidth="1"/>
    <col min="15360" max="15360" width="24.625" style="3" customWidth="1"/>
    <col min="15361" max="15361" width="15.625" style="3" customWidth="1"/>
    <col min="15362" max="15362" width="24.625" style="3" customWidth="1"/>
    <col min="15363" max="15363" width="1.625" style="3" customWidth="1"/>
    <col min="15364" max="15367" width="2.625" style="3" customWidth="1"/>
    <col min="15368" max="15369" width="0" style="3" hidden="1" customWidth="1"/>
    <col min="15370" max="15404" width="2.625" style="3" customWidth="1"/>
    <col min="15405" max="15612" width="9" style="3"/>
    <col min="15613" max="15613" width="1.625" style="3" customWidth="1"/>
    <col min="15614" max="15614" width="2.5" style="3" customWidth="1"/>
    <col min="15615" max="15615" width="15.625" style="3" customWidth="1"/>
    <col min="15616" max="15616" width="24.625" style="3" customWidth="1"/>
    <col min="15617" max="15617" width="15.625" style="3" customWidth="1"/>
    <col min="15618" max="15618" width="24.625" style="3" customWidth="1"/>
    <col min="15619" max="15619" width="1.625" style="3" customWidth="1"/>
    <col min="15620" max="15623" width="2.625" style="3" customWidth="1"/>
    <col min="15624" max="15625" width="0" style="3" hidden="1" customWidth="1"/>
    <col min="15626" max="15660" width="2.625" style="3" customWidth="1"/>
    <col min="15661" max="15868" width="9" style="3"/>
    <col min="15869" max="15869" width="1.625" style="3" customWidth="1"/>
    <col min="15870" max="15870" width="2.5" style="3" customWidth="1"/>
    <col min="15871" max="15871" width="15.625" style="3" customWidth="1"/>
    <col min="15872" max="15872" width="24.625" style="3" customWidth="1"/>
    <col min="15873" max="15873" width="15.625" style="3" customWidth="1"/>
    <col min="15874" max="15874" width="24.625" style="3" customWidth="1"/>
    <col min="15875" max="15875" width="1.625" style="3" customWidth="1"/>
    <col min="15876" max="15879" width="2.625" style="3" customWidth="1"/>
    <col min="15880" max="15881" width="0" style="3" hidden="1" customWidth="1"/>
    <col min="15882" max="15916" width="2.625" style="3" customWidth="1"/>
    <col min="15917" max="16124" width="9" style="3"/>
    <col min="16125" max="16125" width="1.625" style="3" customWidth="1"/>
    <col min="16126" max="16126" width="2.5" style="3" customWidth="1"/>
    <col min="16127" max="16127" width="15.625" style="3" customWidth="1"/>
    <col min="16128" max="16128" width="24.625" style="3" customWidth="1"/>
    <col min="16129" max="16129" width="15.625" style="3" customWidth="1"/>
    <col min="16130" max="16130" width="24.625" style="3" customWidth="1"/>
    <col min="16131" max="16131" width="1.625" style="3" customWidth="1"/>
    <col min="16132" max="16135" width="2.625" style="3" customWidth="1"/>
    <col min="16136" max="16137" width="0" style="3" hidden="1" customWidth="1"/>
    <col min="16138" max="16172" width="2.625" style="3" customWidth="1"/>
    <col min="16173" max="16384" width="9" style="3"/>
  </cols>
  <sheetData>
    <row r="1" spans="1:34" ht="33.75" customHeight="1" thickBot="1">
      <c r="C1" s="582" t="s">
        <v>252</v>
      </c>
      <c r="D1" s="582"/>
      <c r="E1" s="582"/>
      <c r="F1" s="582"/>
    </row>
    <row r="2" spans="1:34" ht="26.25" customHeight="1">
      <c r="B2" s="779" t="s">
        <v>148</v>
      </c>
      <c r="C2" s="780"/>
      <c r="D2" s="789"/>
      <c r="E2" s="789"/>
      <c r="F2" s="790"/>
    </row>
    <row r="3" spans="1:34" ht="26.25" customHeight="1">
      <c r="B3" s="781" t="s">
        <v>253</v>
      </c>
      <c r="C3" s="782"/>
      <c r="D3" s="791"/>
      <c r="E3" s="791"/>
      <c r="F3" s="792"/>
    </row>
    <row r="4" spans="1:34" ht="26.25" customHeight="1">
      <c r="B4" s="781" t="s">
        <v>254</v>
      </c>
      <c r="C4" s="782"/>
      <c r="D4" s="151"/>
      <c r="E4" s="152" t="s">
        <v>255</v>
      </c>
      <c r="F4" s="153" t="s">
        <v>623</v>
      </c>
    </row>
    <row r="5" spans="1:34" ht="26.25" customHeight="1">
      <c r="A5" s="101"/>
      <c r="B5" s="781" t="s">
        <v>256</v>
      </c>
      <c r="C5" s="782"/>
      <c r="D5" s="154" t="s">
        <v>257</v>
      </c>
      <c r="E5" s="795" t="s">
        <v>258</v>
      </c>
      <c r="F5" s="796"/>
      <c r="G5" s="101"/>
      <c r="H5" s="105"/>
      <c r="I5" s="155"/>
      <c r="J5" s="155"/>
      <c r="K5" s="155"/>
      <c r="L5" s="155"/>
      <c r="M5" s="155"/>
      <c r="N5" s="105"/>
      <c r="O5" s="105"/>
      <c r="P5" s="155"/>
      <c r="Q5" s="155"/>
      <c r="R5" s="105"/>
      <c r="S5" s="155"/>
      <c r="T5" s="155"/>
      <c r="U5" s="104"/>
      <c r="V5" s="104"/>
      <c r="W5" s="104"/>
      <c r="X5" s="104"/>
      <c r="Y5" s="104"/>
      <c r="Z5" s="104"/>
      <c r="AA5" s="104"/>
      <c r="AB5" s="104"/>
      <c r="AC5" s="104"/>
      <c r="AD5" s="104"/>
      <c r="AE5" s="104"/>
      <c r="AF5" s="101"/>
      <c r="AG5" s="101"/>
      <c r="AH5" s="101"/>
    </row>
    <row r="6" spans="1:34" ht="30" customHeight="1" thickBot="1">
      <c r="B6" s="783" t="s">
        <v>259</v>
      </c>
      <c r="C6" s="784"/>
      <c r="D6" s="784"/>
      <c r="E6" s="784"/>
      <c r="F6" s="156" t="s">
        <v>626</v>
      </c>
    </row>
    <row r="7" spans="1:34" s="22" customFormat="1" ht="18.75" customHeight="1">
      <c r="C7" s="157"/>
      <c r="D7" s="158"/>
      <c r="E7" s="108"/>
      <c r="F7" s="108"/>
    </row>
    <row r="8" spans="1:34" ht="22.5" customHeight="1" thickBot="1">
      <c r="C8" s="797" t="s">
        <v>621</v>
      </c>
      <c r="D8" s="797"/>
      <c r="E8" s="797"/>
      <c r="F8" s="797"/>
    </row>
    <row r="9" spans="1:34" ht="26.25" customHeight="1">
      <c r="B9" s="779" t="s">
        <v>260</v>
      </c>
      <c r="C9" s="780"/>
      <c r="D9" s="159"/>
      <c r="E9" s="160" t="s">
        <v>261</v>
      </c>
      <c r="F9" s="161"/>
    </row>
    <row r="10" spans="1:34" ht="26.25" customHeight="1">
      <c r="B10" s="785" t="s">
        <v>262</v>
      </c>
      <c r="C10" s="786"/>
      <c r="D10" s="162"/>
      <c r="E10" s="152" t="s">
        <v>263</v>
      </c>
      <c r="F10" s="163"/>
    </row>
    <row r="11" spans="1:34" ht="26.25" customHeight="1">
      <c r="B11" s="785" t="s">
        <v>264</v>
      </c>
      <c r="C11" s="786"/>
      <c r="D11" s="162"/>
      <c r="E11" s="152" t="s">
        <v>265</v>
      </c>
      <c r="F11" s="163"/>
    </row>
    <row r="12" spans="1:34" ht="26.25" customHeight="1" thickBot="1">
      <c r="B12" s="772" t="s">
        <v>266</v>
      </c>
      <c r="C12" s="773"/>
      <c r="D12" s="164"/>
      <c r="E12" s="165" t="s">
        <v>267</v>
      </c>
      <c r="F12" s="166"/>
    </row>
    <row r="13" spans="1:34" ht="26.25" customHeight="1" thickBot="1">
      <c r="C13" s="20"/>
      <c r="D13" s="167" t="str">
        <f>IF(D4="","",(F12+D12*0.8+F11*0.6+D11*0.4+F10*0.2)/D4*10)</f>
        <v/>
      </c>
      <c r="E13" s="168" t="s">
        <v>203</v>
      </c>
      <c r="F13" s="169">
        <f>D9+D10+D11+D12+F9+F10+F11+F12</f>
        <v>0</v>
      </c>
      <c r="H13" s="170" t="s">
        <v>268</v>
      </c>
      <c r="I13" s="171" t="e">
        <f>10*(F10*0.2+D11*0.4+F11*0.6+D12*0.8+F12)/D4</f>
        <v>#DIV/0!</v>
      </c>
    </row>
    <row r="14" spans="1:34" ht="18.75" customHeight="1">
      <c r="C14" s="20"/>
      <c r="D14" s="22"/>
    </row>
    <row r="15" spans="1:34" ht="22.5" customHeight="1" thickBot="1">
      <c r="C15" s="787" t="s">
        <v>269</v>
      </c>
      <c r="D15" s="787"/>
      <c r="E15" s="787"/>
      <c r="F15" s="787"/>
    </row>
    <row r="16" spans="1:34" ht="26.25" customHeight="1">
      <c r="A16" s="788"/>
      <c r="B16" s="776" t="s">
        <v>283</v>
      </c>
      <c r="C16" s="172" t="s">
        <v>270</v>
      </c>
      <c r="D16" s="789"/>
      <c r="E16" s="789"/>
      <c r="F16" s="790"/>
    </row>
    <row r="17" spans="1:6" ht="26.25" customHeight="1">
      <c r="A17" s="788"/>
      <c r="B17" s="777"/>
      <c r="C17" s="173" t="s">
        <v>271</v>
      </c>
      <c r="D17" s="791"/>
      <c r="E17" s="791"/>
      <c r="F17" s="792"/>
    </row>
    <row r="18" spans="1:6" ht="26.25" customHeight="1">
      <c r="A18" s="788"/>
      <c r="B18" s="777"/>
      <c r="C18" s="173" t="s">
        <v>272</v>
      </c>
      <c r="D18" s="791"/>
      <c r="E18" s="791"/>
      <c r="F18" s="792"/>
    </row>
    <row r="19" spans="1:6" ht="26.25" customHeight="1">
      <c r="A19" s="788"/>
      <c r="B19" s="777"/>
      <c r="C19" s="173" t="s">
        <v>273</v>
      </c>
      <c r="D19" s="791"/>
      <c r="E19" s="791"/>
      <c r="F19" s="792"/>
    </row>
    <row r="20" spans="1:6" ht="26.25" customHeight="1" thickBot="1">
      <c r="A20" s="788"/>
      <c r="B20" s="778"/>
      <c r="C20" s="174" t="s">
        <v>274</v>
      </c>
      <c r="D20" s="793"/>
      <c r="E20" s="793"/>
      <c r="F20" s="794"/>
    </row>
    <row r="21" spans="1:6" ht="71.25" customHeight="1" thickBot="1">
      <c r="A21" s="175"/>
      <c r="B21" s="287" t="s">
        <v>284</v>
      </c>
      <c r="C21" s="176" t="s">
        <v>276</v>
      </c>
      <c r="D21" s="774"/>
      <c r="E21" s="774"/>
      <c r="F21" s="775"/>
    </row>
    <row r="22" spans="1:6" ht="14.25" customHeight="1">
      <c r="C22" s="114" t="s">
        <v>277</v>
      </c>
    </row>
    <row r="23" spans="1:6" ht="14.25" customHeight="1">
      <c r="C23" s="114" t="s">
        <v>278</v>
      </c>
    </row>
    <row r="24" spans="1:6" ht="14.25" customHeight="1">
      <c r="C24" s="177" t="s">
        <v>590</v>
      </c>
    </row>
    <row r="26" spans="1:6" ht="14.25" thickBot="1">
      <c r="B26" s="3" t="s">
        <v>622</v>
      </c>
    </row>
    <row r="27" spans="1:6" ht="32.25" customHeight="1">
      <c r="B27" s="779" t="s">
        <v>190</v>
      </c>
      <c r="C27" s="780"/>
      <c r="D27" s="160" t="s">
        <v>202</v>
      </c>
      <c r="E27" s="160" t="s">
        <v>154</v>
      </c>
      <c r="F27" s="178" t="s">
        <v>279</v>
      </c>
    </row>
    <row r="28" spans="1:6" ht="25.5" customHeight="1">
      <c r="B28" s="785"/>
      <c r="C28" s="786"/>
      <c r="D28" s="179"/>
      <c r="E28" s="179"/>
      <c r="F28" s="153" t="s">
        <v>280</v>
      </c>
    </row>
    <row r="29" spans="1:6" ht="25.5" customHeight="1">
      <c r="B29" s="785"/>
      <c r="C29" s="786"/>
      <c r="D29" s="179"/>
      <c r="E29" s="179"/>
      <c r="F29" s="153" t="s">
        <v>280</v>
      </c>
    </row>
    <row r="30" spans="1:6" ht="25.5" customHeight="1" thickBot="1">
      <c r="B30" s="772"/>
      <c r="C30" s="773"/>
      <c r="D30" s="180"/>
      <c r="E30" s="180"/>
      <c r="F30" s="156" t="s">
        <v>281</v>
      </c>
    </row>
  </sheetData>
  <mergeCells count="27">
    <mergeCell ref="C1:F1"/>
    <mergeCell ref="D2:F2"/>
    <mergeCell ref="D3:F3"/>
    <mergeCell ref="E5:F5"/>
    <mergeCell ref="C8:F8"/>
    <mergeCell ref="A16:A20"/>
    <mergeCell ref="D16:F16"/>
    <mergeCell ref="D17:F17"/>
    <mergeCell ref="D18:F18"/>
    <mergeCell ref="D19:F19"/>
    <mergeCell ref="D20:F20"/>
    <mergeCell ref="B30:C30"/>
    <mergeCell ref="D21:F21"/>
    <mergeCell ref="B16:B20"/>
    <mergeCell ref="B2:C2"/>
    <mergeCell ref="B3:C3"/>
    <mergeCell ref="B4:C4"/>
    <mergeCell ref="B5:C5"/>
    <mergeCell ref="B6:E6"/>
    <mergeCell ref="B9:C9"/>
    <mergeCell ref="B10:C10"/>
    <mergeCell ref="C15:F15"/>
    <mergeCell ref="B11:C11"/>
    <mergeCell ref="B12:C12"/>
    <mergeCell ref="B27:C27"/>
    <mergeCell ref="B28:C28"/>
    <mergeCell ref="B29:C29"/>
  </mergeCells>
  <phoneticPr fontId="3"/>
  <pageMargins left="0.39370078740157483" right="0.39370078740157483" top="0.59055118110236215" bottom="0.39370078740157483" header="0.31496062992125984" footer="0.31496062992125984"/>
  <pageSetup paperSize="9" fitToHeight="0" orientation="portrait" r:id="rId1"/>
  <headerFooter>
    <oddHeader>&amp;R様式6</oddHeader>
  </headerFooter>
  <drawing r:id="rId2"/>
  <legacyDrawing r:id="rId3"/>
  <mc:AlternateContent xmlns:mc="http://schemas.openxmlformats.org/markup-compatibility/2006">
    <mc:Choice Requires="x14"/>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B1:M22"/>
  <sheetViews>
    <sheetView view="pageLayout" zoomScaleNormal="100" workbookViewId="0">
      <selection activeCell="B1" sqref="B1:K1"/>
    </sheetView>
  </sheetViews>
  <sheetFormatPr defaultRowHeight="13.5"/>
  <cols>
    <col min="1" max="1" width="3.625" style="3" customWidth="1"/>
    <col min="2" max="3" width="3.5" style="3" customWidth="1"/>
    <col min="4" max="4" width="15.375" style="3" customWidth="1"/>
    <col min="5" max="5" width="3.5" style="3" customWidth="1"/>
    <col min="6" max="6" width="6.625" style="3" customWidth="1"/>
    <col min="7" max="7" width="3.5" style="3" customWidth="1"/>
    <col min="8" max="8" width="6.625" style="3" customWidth="1"/>
    <col min="9" max="9" width="3.5" style="3" customWidth="1"/>
    <col min="10" max="10" width="6.625" style="3" customWidth="1"/>
    <col min="11" max="11" width="27.375" style="3" customWidth="1"/>
    <col min="12" max="12" width="9" style="3"/>
    <col min="13" max="13" width="8.625" style="3" customWidth="1"/>
    <col min="14" max="255" width="9" style="3"/>
    <col min="256" max="257" width="4.625" style="3" customWidth="1"/>
    <col min="258" max="258" width="15.75" style="3" customWidth="1"/>
    <col min="259" max="259" width="4.625" style="3" customWidth="1"/>
    <col min="260" max="260" width="8.625" style="3" customWidth="1"/>
    <col min="261" max="261" width="4.625" style="3" customWidth="1"/>
    <col min="262" max="262" width="8.625" style="3" customWidth="1"/>
    <col min="263" max="263" width="4.625" style="3" customWidth="1"/>
    <col min="264" max="264" width="8.625" style="3" customWidth="1"/>
    <col min="265" max="265" width="4.625" style="3" customWidth="1"/>
    <col min="266" max="266" width="8.625" style="3" customWidth="1"/>
    <col min="267" max="267" width="28.5" style="3" customWidth="1"/>
    <col min="268" max="268" width="9" style="3"/>
    <col min="269" max="269" width="8.625" style="3" customWidth="1"/>
    <col min="270" max="511" width="9" style="3"/>
    <col min="512" max="513" width="4.625" style="3" customWidth="1"/>
    <col min="514" max="514" width="15.75" style="3" customWidth="1"/>
    <col min="515" max="515" width="4.625" style="3" customWidth="1"/>
    <col min="516" max="516" width="8.625" style="3" customWidth="1"/>
    <col min="517" max="517" width="4.625" style="3" customWidth="1"/>
    <col min="518" max="518" width="8.625" style="3" customWidth="1"/>
    <col min="519" max="519" width="4.625" style="3" customWidth="1"/>
    <col min="520" max="520" width="8.625" style="3" customWidth="1"/>
    <col min="521" max="521" width="4.625" style="3" customWidth="1"/>
    <col min="522" max="522" width="8.625" style="3" customWidth="1"/>
    <col min="523" max="523" width="28.5" style="3" customWidth="1"/>
    <col min="524" max="524" width="9" style="3"/>
    <col min="525" max="525" width="8.625" style="3" customWidth="1"/>
    <col min="526" max="767" width="9" style="3"/>
    <col min="768" max="769" width="4.625" style="3" customWidth="1"/>
    <col min="770" max="770" width="15.75" style="3" customWidth="1"/>
    <col min="771" max="771" width="4.625" style="3" customWidth="1"/>
    <col min="772" max="772" width="8.625" style="3" customWidth="1"/>
    <col min="773" max="773" width="4.625" style="3" customWidth="1"/>
    <col min="774" max="774" width="8.625" style="3" customWidth="1"/>
    <col min="775" max="775" width="4.625" style="3" customWidth="1"/>
    <col min="776" max="776" width="8.625" style="3" customWidth="1"/>
    <col min="777" max="777" width="4.625" style="3" customWidth="1"/>
    <col min="778" max="778" width="8.625" style="3" customWidth="1"/>
    <col min="779" max="779" width="28.5" style="3" customWidth="1"/>
    <col min="780" max="780" width="9" style="3"/>
    <col min="781" max="781" width="8.625" style="3" customWidth="1"/>
    <col min="782" max="1023" width="9" style="3"/>
    <col min="1024" max="1025" width="4.625" style="3" customWidth="1"/>
    <col min="1026" max="1026" width="15.75" style="3" customWidth="1"/>
    <col min="1027" max="1027" width="4.625" style="3" customWidth="1"/>
    <col min="1028" max="1028" width="8.625" style="3" customWidth="1"/>
    <col min="1029" max="1029" width="4.625" style="3" customWidth="1"/>
    <col min="1030" max="1030" width="8.625" style="3" customWidth="1"/>
    <col min="1031" max="1031" width="4.625" style="3" customWidth="1"/>
    <col min="1032" max="1032" width="8.625" style="3" customWidth="1"/>
    <col min="1033" max="1033" width="4.625" style="3" customWidth="1"/>
    <col min="1034" max="1034" width="8.625" style="3" customWidth="1"/>
    <col min="1035" max="1035" width="28.5" style="3" customWidth="1"/>
    <col min="1036" max="1036" width="9" style="3"/>
    <col min="1037" max="1037" width="8.625" style="3" customWidth="1"/>
    <col min="1038" max="1279" width="9" style="3"/>
    <col min="1280" max="1281" width="4.625" style="3" customWidth="1"/>
    <col min="1282" max="1282" width="15.75" style="3" customWidth="1"/>
    <col min="1283" max="1283" width="4.625" style="3" customWidth="1"/>
    <col min="1284" max="1284" width="8.625" style="3" customWidth="1"/>
    <col min="1285" max="1285" width="4.625" style="3" customWidth="1"/>
    <col min="1286" max="1286" width="8.625" style="3" customWidth="1"/>
    <col min="1287" max="1287" width="4.625" style="3" customWidth="1"/>
    <col min="1288" max="1288" width="8.625" style="3" customWidth="1"/>
    <col min="1289" max="1289" width="4.625" style="3" customWidth="1"/>
    <col min="1290" max="1290" width="8.625" style="3" customWidth="1"/>
    <col min="1291" max="1291" width="28.5" style="3" customWidth="1"/>
    <col min="1292" max="1292" width="9" style="3"/>
    <col min="1293" max="1293" width="8.625" style="3" customWidth="1"/>
    <col min="1294" max="1535" width="9" style="3"/>
    <col min="1536" max="1537" width="4.625" style="3" customWidth="1"/>
    <col min="1538" max="1538" width="15.75" style="3" customWidth="1"/>
    <col min="1539" max="1539" width="4.625" style="3" customWidth="1"/>
    <col min="1540" max="1540" width="8.625" style="3" customWidth="1"/>
    <col min="1541" max="1541" width="4.625" style="3" customWidth="1"/>
    <col min="1542" max="1542" width="8.625" style="3" customWidth="1"/>
    <col min="1543" max="1543" width="4.625" style="3" customWidth="1"/>
    <col min="1544" max="1544" width="8.625" style="3" customWidth="1"/>
    <col min="1545" max="1545" width="4.625" style="3" customWidth="1"/>
    <col min="1546" max="1546" width="8.625" style="3" customWidth="1"/>
    <col min="1547" max="1547" width="28.5" style="3" customWidth="1"/>
    <col min="1548" max="1548" width="9" style="3"/>
    <col min="1549" max="1549" width="8.625" style="3" customWidth="1"/>
    <col min="1550" max="1791" width="9" style="3"/>
    <col min="1792" max="1793" width="4.625" style="3" customWidth="1"/>
    <col min="1794" max="1794" width="15.75" style="3" customWidth="1"/>
    <col min="1795" max="1795" width="4.625" style="3" customWidth="1"/>
    <col min="1796" max="1796" width="8.625" style="3" customWidth="1"/>
    <col min="1797" max="1797" width="4.625" style="3" customWidth="1"/>
    <col min="1798" max="1798" width="8.625" style="3" customWidth="1"/>
    <col min="1799" max="1799" width="4.625" style="3" customWidth="1"/>
    <col min="1800" max="1800" width="8.625" style="3" customWidth="1"/>
    <col min="1801" max="1801" width="4.625" style="3" customWidth="1"/>
    <col min="1802" max="1802" width="8.625" style="3" customWidth="1"/>
    <col min="1803" max="1803" width="28.5" style="3" customWidth="1"/>
    <col min="1804" max="1804" width="9" style="3"/>
    <col min="1805" max="1805" width="8.625" style="3" customWidth="1"/>
    <col min="1806" max="2047" width="9" style="3"/>
    <col min="2048" max="2049" width="4.625" style="3" customWidth="1"/>
    <col min="2050" max="2050" width="15.75" style="3" customWidth="1"/>
    <col min="2051" max="2051" width="4.625" style="3" customWidth="1"/>
    <col min="2052" max="2052" width="8.625" style="3" customWidth="1"/>
    <col min="2053" max="2053" width="4.625" style="3" customWidth="1"/>
    <col min="2054" max="2054" width="8.625" style="3" customWidth="1"/>
    <col min="2055" max="2055" width="4.625" style="3" customWidth="1"/>
    <col min="2056" max="2056" width="8.625" style="3" customWidth="1"/>
    <col min="2057" max="2057" width="4.625" style="3" customWidth="1"/>
    <col min="2058" max="2058" width="8.625" style="3" customWidth="1"/>
    <col min="2059" max="2059" width="28.5" style="3" customWidth="1"/>
    <col min="2060" max="2060" width="9" style="3"/>
    <col min="2061" max="2061" width="8.625" style="3" customWidth="1"/>
    <col min="2062" max="2303" width="9" style="3"/>
    <col min="2304" max="2305" width="4.625" style="3" customWidth="1"/>
    <col min="2306" max="2306" width="15.75" style="3" customWidth="1"/>
    <col min="2307" max="2307" width="4.625" style="3" customWidth="1"/>
    <col min="2308" max="2308" width="8.625" style="3" customWidth="1"/>
    <col min="2309" max="2309" width="4.625" style="3" customWidth="1"/>
    <col min="2310" max="2310" width="8.625" style="3" customWidth="1"/>
    <col min="2311" max="2311" width="4.625" style="3" customWidth="1"/>
    <col min="2312" max="2312" width="8.625" style="3" customWidth="1"/>
    <col min="2313" max="2313" width="4.625" style="3" customWidth="1"/>
    <col min="2314" max="2314" width="8.625" style="3" customWidth="1"/>
    <col min="2315" max="2315" width="28.5" style="3" customWidth="1"/>
    <col min="2316" max="2316" width="9" style="3"/>
    <col min="2317" max="2317" width="8.625" style="3" customWidth="1"/>
    <col min="2318" max="2559" width="9" style="3"/>
    <col min="2560" max="2561" width="4.625" style="3" customWidth="1"/>
    <col min="2562" max="2562" width="15.75" style="3" customWidth="1"/>
    <col min="2563" max="2563" width="4.625" style="3" customWidth="1"/>
    <col min="2564" max="2564" width="8.625" style="3" customWidth="1"/>
    <col min="2565" max="2565" width="4.625" style="3" customWidth="1"/>
    <col min="2566" max="2566" width="8.625" style="3" customWidth="1"/>
    <col min="2567" max="2567" width="4.625" style="3" customWidth="1"/>
    <col min="2568" max="2568" width="8.625" style="3" customWidth="1"/>
    <col min="2569" max="2569" width="4.625" style="3" customWidth="1"/>
    <col min="2570" max="2570" width="8.625" style="3" customWidth="1"/>
    <col min="2571" max="2571" width="28.5" style="3" customWidth="1"/>
    <col min="2572" max="2572" width="9" style="3"/>
    <col min="2573" max="2573" width="8.625" style="3" customWidth="1"/>
    <col min="2574" max="2815" width="9" style="3"/>
    <col min="2816" max="2817" width="4.625" style="3" customWidth="1"/>
    <col min="2818" max="2818" width="15.75" style="3" customWidth="1"/>
    <col min="2819" max="2819" width="4.625" style="3" customWidth="1"/>
    <col min="2820" max="2820" width="8.625" style="3" customWidth="1"/>
    <col min="2821" max="2821" width="4.625" style="3" customWidth="1"/>
    <col min="2822" max="2822" width="8.625" style="3" customWidth="1"/>
    <col min="2823" max="2823" width="4.625" style="3" customWidth="1"/>
    <col min="2824" max="2824" width="8.625" style="3" customWidth="1"/>
    <col min="2825" max="2825" width="4.625" style="3" customWidth="1"/>
    <col min="2826" max="2826" width="8.625" style="3" customWidth="1"/>
    <col min="2827" max="2827" width="28.5" style="3" customWidth="1"/>
    <col min="2828" max="2828" width="9" style="3"/>
    <col min="2829" max="2829" width="8.625" style="3" customWidth="1"/>
    <col min="2830" max="3071" width="9" style="3"/>
    <col min="3072" max="3073" width="4.625" style="3" customWidth="1"/>
    <col min="3074" max="3074" width="15.75" style="3" customWidth="1"/>
    <col min="3075" max="3075" width="4.625" style="3" customWidth="1"/>
    <col min="3076" max="3076" width="8.625" style="3" customWidth="1"/>
    <col min="3077" max="3077" width="4.625" style="3" customWidth="1"/>
    <col min="3078" max="3078" width="8.625" style="3" customWidth="1"/>
    <col min="3079" max="3079" width="4.625" style="3" customWidth="1"/>
    <col min="3080" max="3080" width="8.625" style="3" customWidth="1"/>
    <col min="3081" max="3081" width="4.625" style="3" customWidth="1"/>
    <col min="3082" max="3082" width="8.625" style="3" customWidth="1"/>
    <col min="3083" max="3083" width="28.5" style="3" customWidth="1"/>
    <col min="3084" max="3084" width="9" style="3"/>
    <col min="3085" max="3085" width="8.625" style="3" customWidth="1"/>
    <col min="3086" max="3327" width="9" style="3"/>
    <col min="3328" max="3329" width="4.625" style="3" customWidth="1"/>
    <col min="3330" max="3330" width="15.75" style="3" customWidth="1"/>
    <col min="3331" max="3331" width="4.625" style="3" customWidth="1"/>
    <col min="3332" max="3332" width="8.625" style="3" customWidth="1"/>
    <col min="3333" max="3333" width="4.625" style="3" customWidth="1"/>
    <col min="3334" max="3334" width="8.625" style="3" customWidth="1"/>
    <col min="3335" max="3335" width="4.625" style="3" customWidth="1"/>
    <col min="3336" max="3336" width="8.625" style="3" customWidth="1"/>
    <col min="3337" max="3337" width="4.625" style="3" customWidth="1"/>
    <col min="3338" max="3338" width="8.625" style="3" customWidth="1"/>
    <col min="3339" max="3339" width="28.5" style="3" customWidth="1"/>
    <col min="3340" max="3340" width="9" style="3"/>
    <col min="3341" max="3341" width="8.625" style="3" customWidth="1"/>
    <col min="3342" max="3583" width="9" style="3"/>
    <col min="3584" max="3585" width="4.625" style="3" customWidth="1"/>
    <col min="3586" max="3586" width="15.75" style="3" customWidth="1"/>
    <col min="3587" max="3587" width="4.625" style="3" customWidth="1"/>
    <col min="3588" max="3588" width="8.625" style="3" customWidth="1"/>
    <col min="3589" max="3589" width="4.625" style="3" customWidth="1"/>
    <col min="3590" max="3590" width="8.625" style="3" customWidth="1"/>
    <col min="3591" max="3591" width="4.625" style="3" customWidth="1"/>
    <col min="3592" max="3592" width="8.625" style="3" customWidth="1"/>
    <col min="3593" max="3593" width="4.625" style="3" customWidth="1"/>
    <col min="3594" max="3594" width="8.625" style="3" customWidth="1"/>
    <col min="3595" max="3595" width="28.5" style="3" customWidth="1"/>
    <col min="3596" max="3596" width="9" style="3"/>
    <col min="3597" max="3597" width="8.625" style="3" customWidth="1"/>
    <col min="3598" max="3839" width="9" style="3"/>
    <col min="3840" max="3841" width="4.625" style="3" customWidth="1"/>
    <col min="3842" max="3842" width="15.75" style="3" customWidth="1"/>
    <col min="3843" max="3843" width="4.625" style="3" customWidth="1"/>
    <col min="3844" max="3844" width="8.625" style="3" customWidth="1"/>
    <col min="3845" max="3845" width="4.625" style="3" customWidth="1"/>
    <col min="3846" max="3846" width="8.625" style="3" customWidth="1"/>
    <col min="3847" max="3847" width="4.625" style="3" customWidth="1"/>
    <col min="3848" max="3848" width="8.625" style="3" customWidth="1"/>
    <col min="3849" max="3849" width="4.625" style="3" customWidth="1"/>
    <col min="3850" max="3850" width="8.625" style="3" customWidth="1"/>
    <col min="3851" max="3851" width="28.5" style="3" customWidth="1"/>
    <col min="3852" max="3852" width="9" style="3"/>
    <col min="3853" max="3853" width="8.625" style="3" customWidth="1"/>
    <col min="3854" max="4095" width="9" style="3"/>
    <col min="4096" max="4097" width="4.625" style="3" customWidth="1"/>
    <col min="4098" max="4098" width="15.75" style="3" customWidth="1"/>
    <col min="4099" max="4099" width="4.625" style="3" customWidth="1"/>
    <col min="4100" max="4100" width="8.625" style="3" customWidth="1"/>
    <col min="4101" max="4101" width="4.625" style="3" customWidth="1"/>
    <col min="4102" max="4102" width="8.625" style="3" customWidth="1"/>
    <col min="4103" max="4103" width="4.625" style="3" customWidth="1"/>
    <col min="4104" max="4104" width="8.625" style="3" customWidth="1"/>
    <col min="4105" max="4105" width="4.625" style="3" customWidth="1"/>
    <col min="4106" max="4106" width="8.625" style="3" customWidth="1"/>
    <col min="4107" max="4107" width="28.5" style="3" customWidth="1"/>
    <col min="4108" max="4108" width="9" style="3"/>
    <col min="4109" max="4109" width="8.625" style="3" customWidth="1"/>
    <col min="4110" max="4351" width="9" style="3"/>
    <col min="4352" max="4353" width="4.625" style="3" customWidth="1"/>
    <col min="4354" max="4354" width="15.75" style="3" customWidth="1"/>
    <col min="4355" max="4355" width="4.625" style="3" customWidth="1"/>
    <col min="4356" max="4356" width="8.625" style="3" customWidth="1"/>
    <col min="4357" max="4357" width="4.625" style="3" customWidth="1"/>
    <col min="4358" max="4358" width="8.625" style="3" customWidth="1"/>
    <col min="4359" max="4359" width="4.625" style="3" customWidth="1"/>
    <col min="4360" max="4360" width="8.625" style="3" customWidth="1"/>
    <col min="4361" max="4361" width="4.625" style="3" customWidth="1"/>
    <col min="4362" max="4362" width="8.625" style="3" customWidth="1"/>
    <col min="4363" max="4363" width="28.5" style="3" customWidth="1"/>
    <col min="4364" max="4364" width="9" style="3"/>
    <col min="4365" max="4365" width="8.625" style="3" customWidth="1"/>
    <col min="4366" max="4607" width="9" style="3"/>
    <col min="4608" max="4609" width="4.625" style="3" customWidth="1"/>
    <col min="4610" max="4610" width="15.75" style="3" customWidth="1"/>
    <col min="4611" max="4611" width="4.625" style="3" customWidth="1"/>
    <col min="4612" max="4612" width="8.625" style="3" customWidth="1"/>
    <col min="4613" max="4613" width="4.625" style="3" customWidth="1"/>
    <col min="4614" max="4614" width="8.625" style="3" customWidth="1"/>
    <col min="4615" max="4615" width="4.625" style="3" customWidth="1"/>
    <col min="4616" max="4616" width="8.625" style="3" customWidth="1"/>
    <col min="4617" max="4617" width="4.625" style="3" customWidth="1"/>
    <col min="4618" max="4618" width="8.625" style="3" customWidth="1"/>
    <col min="4619" max="4619" width="28.5" style="3" customWidth="1"/>
    <col min="4620" max="4620" width="9" style="3"/>
    <col min="4621" max="4621" width="8.625" style="3" customWidth="1"/>
    <col min="4622" max="4863" width="9" style="3"/>
    <col min="4864" max="4865" width="4.625" style="3" customWidth="1"/>
    <col min="4866" max="4866" width="15.75" style="3" customWidth="1"/>
    <col min="4867" max="4867" width="4.625" style="3" customWidth="1"/>
    <col min="4868" max="4868" width="8.625" style="3" customWidth="1"/>
    <col min="4869" max="4869" width="4.625" style="3" customWidth="1"/>
    <col min="4870" max="4870" width="8.625" style="3" customWidth="1"/>
    <col min="4871" max="4871" width="4.625" style="3" customWidth="1"/>
    <col min="4872" max="4872" width="8.625" style="3" customWidth="1"/>
    <col min="4873" max="4873" width="4.625" style="3" customWidth="1"/>
    <col min="4874" max="4874" width="8.625" style="3" customWidth="1"/>
    <col min="4875" max="4875" width="28.5" style="3" customWidth="1"/>
    <col min="4876" max="4876" width="9" style="3"/>
    <col min="4877" max="4877" width="8.625" style="3" customWidth="1"/>
    <col min="4878" max="5119" width="9" style="3"/>
    <col min="5120" max="5121" width="4.625" style="3" customWidth="1"/>
    <col min="5122" max="5122" width="15.75" style="3" customWidth="1"/>
    <col min="5123" max="5123" width="4.625" style="3" customWidth="1"/>
    <col min="5124" max="5124" width="8.625" style="3" customWidth="1"/>
    <col min="5125" max="5125" width="4.625" style="3" customWidth="1"/>
    <col min="5126" max="5126" width="8.625" style="3" customWidth="1"/>
    <col min="5127" max="5127" width="4.625" style="3" customWidth="1"/>
    <col min="5128" max="5128" width="8.625" style="3" customWidth="1"/>
    <col min="5129" max="5129" width="4.625" style="3" customWidth="1"/>
    <col min="5130" max="5130" width="8.625" style="3" customWidth="1"/>
    <col min="5131" max="5131" width="28.5" style="3" customWidth="1"/>
    <col min="5132" max="5132" width="9" style="3"/>
    <col min="5133" max="5133" width="8.625" style="3" customWidth="1"/>
    <col min="5134" max="5375" width="9" style="3"/>
    <col min="5376" max="5377" width="4.625" style="3" customWidth="1"/>
    <col min="5378" max="5378" width="15.75" style="3" customWidth="1"/>
    <col min="5379" max="5379" width="4.625" style="3" customWidth="1"/>
    <col min="5380" max="5380" width="8.625" style="3" customWidth="1"/>
    <col min="5381" max="5381" width="4.625" style="3" customWidth="1"/>
    <col min="5382" max="5382" width="8.625" style="3" customWidth="1"/>
    <col min="5383" max="5383" width="4.625" style="3" customWidth="1"/>
    <col min="5384" max="5384" width="8.625" style="3" customWidth="1"/>
    <col min="5385" max="5385" width="4.625" style="3" customWidth="1"/>
    <col min="5386" max="5386" width="8.625" style="3" customWidth="1"/>
    <col min="5387" max="5387" width="28.5" style="3" customWidth="1"/>
    <col min="5388" max="5388" width="9" style="3"/>
    <col min="5389" max="5389" width="8.625" style="3" customWidth="1"/>
    <col min="5390" max="5631" width="9" style="3"/>
    <col min="5632" max="5633" width="4.625" style="3" customWidth="1"/>
    <col min="5634" max="5634" width="15.75" style="3" customWidth="1"/>
    <col min="5635" max="5635" width="4.625" style="3" customWidth="1"/>
    <col min="5636" max="5636" width="8.625" style="3" customWidth="1"/>
    <col min="5637" max="5637" width="4.625" style="3" customWidth="1"/>
    <col min="5638" max="5638" width="8.625" style="3" customWidth="1"/>
    <col min="5639" max="5639" width="4.625" style="3" customWidth="1"/>
    <col min="5640" max="5640" width="8.625" style="3" customWidth="1"/>
    <col min="5641" max="5641" width="4.625" style="3" customWidth="1"/>
    <col min="5642" max="5642" width="8.625" style="3" customWidth="1"/>
    <col min="5643" max="5643" width="28.5" style="3" customWidth="1"/>
    <col min="5644" max="5644" width="9" style="3"/>
    <col min="5645" max="5645" width="8.625" style="3" customWidth="1"/>
    <col min="5646" max="5887" width="9" style="3"/>
    <col min="5888" max="5889" width="4.625" style="3" customWidth="1"/>
    <col min="5890" max="5890" width="15.75" style="3" customWidth="1"/>
    <col min="5891" max="5891" width="4.625" style="3" customWidth="1"/>
    <col min="5892" max="5892" width="8.625" style="3" customWidth="1"/>
    <col min="5893" max="5893" width="4.625" style="3" customWidth="1"/>
    <col min="5894" max="5894" width="8.625" style="3" customWidth="1"/>
    <col min="5895" max="5895" width="4.625" style="3" customWidth="1"/>
    <col min="5896" max="5896" width="8.625" style="3" customWidth="1"/>
    <col min="5897" max="5897" width="4.625" style="3" customWidth="1"/>
    <col min="5898" max="5898" width="8.625" style="3" customWidth="1"/>
    <col min="5899" max="5899" width="28.5" style="3" customWidth="1"/>
    <col min="5900" max="5900" width="9" style="3"/>
    <col min="5901" max="5901" width="8.625" style="3" customWidth="1"/>
    <col min="5902" max="6143" width="9" style="3"/>
    <col min="6144" max="6145" width="4.625" style="3" customWidth="1"/>
    <col min="6146" max="6146" width="15.75" style="3" customWidth="1"/>
    <col min="6147" max="6147" width="4.625" style="3" customWidth="1"/>
    <col min="6148" max="6148" width="8.625" style="3" customWidth="1"/>
    <col min="6149" max="6149" width="4.625" style="3" customWidth="1"/>
    <col min="6150" max="6150" width="8.625" style="3" customWidth="1"/>
    <col min="6151" max="6151" width="4.625" style="3" customWidth="1"/>
    <col min="6152" max="6152" width="8.625" style="3" customWidth="1"/>
    <col min="6153" max="6153" width="4.625" style="3" customWidth="1"/>
    <col min="6154" max="6154" width="8.625" style="3" customWidth="1"/>
    <col min="6155" max="6155" width="28.5" style="3" customWidth="1"/>
    <col min="6156" max="6156" width="9" style="3"/>
    <col min="6157" max="6157" width="8.625" style="3" customWidth="1"/>
    <col min="6158" max="6399" width="9" style="3"/>
    <col min="6400" max="6401" width="4.625" style="3" customWidth="1"/>
    <col min="6402" max="6402" width="15.75" style="3" customWidth="1"/>
    <col min="6403" max="6403" width="4.625" style="3" customWidth="1"/>
    <col min="6404" max="6404" width="8.625" style="3" customWidth="1"/>
    <col min="6405" max="6405" width="4.625" style="3" customWidth="1"/>
    <col min="6406" max="6406" width="8.625" style="3" customWidth="1"/>
    <col min="6407" max="6407" width="4.625" style="3" customWidth="1"/>
    <col min="6408" max="6408" width="8.625" style="3" customWidth="1"/>
    <col min="6409" max="6409" width="4.625" style="3" customWidth="1"/>
    <col min="6410" max="6410" width="8.625" style="3" customWidth="1"/>
    <col min="6411" max="6411" width="28.5" style="3" customWidth="1"/>
    <col min="6412" max="6412" width="9" style="3"/>
    <col min="6413" max="6413" width="8.625" style="3" customWidth="1"/>
    <col min="6414" max="6655" width="9" style="3"/>
    <col min="6656" max="6657" width="4.625" style="3" customWidth="1"/>
    <col min="6658" max="6658" width="15.75" style="3" customWidth="1"/>
    <col min="6659" max="6659" width="4.625" style="3" customWidth="1"/>
    <col min="6660" max="6660" width="8.625" style="3" customWidth="1"/>
    <col min="6661" max="6661" width="4.625" style="3" customWidth="1"/>
    <col min="6662" max="6662" width="8.625" style="3" customWidth="1"/>
    <col min="6663" max="6663" width="4.625" style="3" customWidth="1"/>
    <col min="6664" max="6664" width="8.625" style="3" customWidth="1"/>
    <col min="6665" max="6665" width="4.625" style="3" customWidth="1"/>
    <col min="6666" max="6666" width="8.625" style="3" customWidth="1"/>
    <col min="6667" max="6667" width="28.5" style="3" customWidth="1"/>
    <col min="6668" max="6668" width="9" style="3"/>
    <col min="6669" max="6669" width="8.625" style="3" customWidth="1"/>
    <col min="6670" max="6911" width="9" style="3"/>
    <col min="6912" max="6913" width="4.625" style="3" customWidth="1"/>
    <col min="6914" max="6914" width="15.75" style="3" customWidth="1"/>
    <col min="6915" max="6915" width="4.625" style="3" customWidth="1"/>
    <col min="6916" max="6916" width="8.625" style="3" customWidth="1"/>
    <col min="6917" max="6917" width="4.625" style="3" customWidth="1"/>
    <col min="6918" max="6918" width="8.625" style="3" customWidth="1"/>
    <col min="6919" max="6919" width="4.625" style="3" customWidth="1"/>
    <col min="6920" max="6920" width="8.625" style="3" customWidth="1"/>
    <col min="6921" max="6921" width="4.625" style="3" customWidth="1"/>
    <col min="6922" max="6922" width="8.625" style="3" customWidth="1"/>
    <col min="6923" max="6923" width="28.5" style="3" customWidth="1"/>
    <col min="6924" max="6924" width="9" style="3"/>
    <col min="6925" max="6925" width="8.625" style="3" customWidth="1"/>
    <col min="6926" max="7167" width="9" style="3"/>
    <col min="7168" max="7169" width="4.625" style="3" customWidth="1"/>
    <col min="7170" max="7170" width="15.75" style="3" customWidth="1"/>
    <col min="7171" max="7171" width="4.625" style="3" customWidth="1"/>
    <col min="7172" max="7172" width="8.625" style="3" customWidth="1"/>
    <col min="7173" max="7173" width="4.625" style="3" customWidth="1"/>
    <col min="7174" max="7174" width="8.625" style="3" customWidth="1"/>
    <col min="7175" max="7175" width="4.625" style="3" customWidth="1"/>
    <col min="7176" max="7176" width="8.625" style="3" customWidth="1"/>
    <col min="7177" max="7177" width="4.625" style="3" customWidth="1"/>
    <col min="7178" max="7178" width="8.625" style="3" customWidth="1"/>
    <col min="7179" max="7179" width="28.5" style="3" customWidth="1"/>
    <col min="7180" max="7180" width="9" style="3"/>
    <col min="7181" max="7181" width="8.625" style="3" customWidth="1"/>
    <col min="7182" max="7423" width="9" style="3"/>
    <col min="7424" max="7425" width="4.625" style="3" customWidth="1"/>
    <col min="7426" max="7426" width="15.75" style="3" customWidth="1"/>
    <col min="7427" max="7427" width="4.625" style="3" customWidth="1"/>
    <col min="7428" max="7428" width="8.625" style="3" customWidth="1"/>
    <col min="7429" max="7429" width="4.625" style="3" customWidth="1"/>
    <col min="7430" max="7430" width="8.625" style="3" customWidth="1"/>
    <col min="7431" max="7431" width="4.625" style="3" customWidth="1"/>
    <col min="7432" max="7432" width="8.625" style="3" customWidth="1"/>
    <col min="7433" max="7433" width="4.625" style="3" customWidth="1"/>
    <col min="7434" max="7434" width="8.625" style="3" customWidth="1"/>
    <col min="7435" max="7435" width="28.5" style="3" customWidth="1"/>
    <col min="7436" max="7436" width="9" style="3"/>
    <col min="7437" max="7437" width="8.625" style="3" customWidth="1"/>
    <col min="7438" max="7679" width="9" style="3"/>
    <col min="7680" max="7681" width="4.625" style="3" customWidth="1"/>
    <col min="7682" max="7682" width="15.75" style="3" customWidth="1"/>
    <col min="7683" max="7683" width="4.625" style="3" customWidth="1"/>
    <col min="7684" max="7684" width="8.625" style="3" customWidth="1"/>
    <col min="7685" max="7685" width="4.625" style="3" customWidth="1"/>
    <col min="7686" max="7686" width="8.625" style="3" customWidth="1"/>
    <col min="7687" max="7687" width="4.625" style="3" customWidth="1"/>
    <col min="7688" max="7688" width="8.625" style="3" customWidth="1"/>
    <col min="7689" max="7689" width="4.625" style="3" customWidth="1"/>
    <col min="7690" max="7690" width="8.625" style="3" customWidth="1"/>
    <col min="7691" max="7691" width="28.5" style="3" customWidth="1"/>
    <col min="7692" max="7692" width="9" style="3"/>
    <col min="7693" max="7693" width="8.625" style="3" customWidth="1"/>
    <col min="7694" max="7935" width="9" style="3"/>
    <col min="7936" max="7937" width="4.625" style="3" customWidth="1"/>
    <col min="7938" max="7938" width="15.75" style="3" customWidth="1"/>
    <col min="7939" max="7939" width="4.625" style="3" customWidth="1"/>
    <col min="7940" max="7940" width="8.625" style="3" customWidth="1"/>
    <col min="7941" max="7941" width="4.625" style="3" customWidth="1"/>
    <col min="7942" max="7942" width="8.625" style="3" customWidth="1"/>
    <col min="7943" max="7943" width="4.625" style="3" customWidth="1"/>
    <col min="7944" max="7944" width="8.625" style="3" customWidth="1"/>
    <col min="7945" max="7945" width="4.625" style="3" customWidth="1"/>
    <col min="7946" max="7946" width="8.625" style="3" customWidth="1"/>
    <col min="7947" max="7947" width="28.5" style="3" customWidth="1"/>
    <col min="7948" max="7948" width="9" style="3"/>
    <col min="7949" max="7949" width="8.625" style="3" customWidth="1"/>
    <col min="7950" max="8191" width="9" style="3"/>
    <col min="8192" max="8193" width="4.625" style="3" customWidth="1"/>
    <col min="8194" max="8194" width="15.75" style="3" customWidth="1"/>
    <col min="8195" max="8195" width="4.625" style="3" customWidth="1"/>
    <col min="8196" max="8196" width="8.625" style="3" customWidth="1"/>
    <col min="8197" max="8197" width="4.625" style="3" customWidth="1"/>
    <col min="8198" max="8198" width="8.625" style="3" customWidth="1"/>
    <col min="8199" max="8199" width="4.625" style="3" customWidth="1"/>
    <col min="8200" max="8200" width="8.625" style="3" customWidth="1"/>
    <col min="8201" max="8201" width="4.625" style="3" customWidth="1"/>
    <col min="8202" max="8202" width="8.625" style="3" customWidth="1"/>
    <col min="8203" max="8203" width="28.5" style="3" customWidth="1"/>
    <col min="8204" max="8204" width="9" style="3"/>
    <col min="8205" max="8205" width="8.625" style="3" customWidth="1"/>
    <col min="8206" max="8447" width="9" style="3"/>
    <col min="8448" max="8449" width="4.625" style="3" customWidth="1"/>
    <col min="8450" max="8450" width="15.75" style="3" customWidth="1"/>
    <col min="8451" max="8451" width="4.625" style="3" customWidth="1"/>
    <col min="8452" max="8452" width="8.625" style="3" customWidth="1"/>
    <col min="8453" max="8453" width="4.625" style="3" customWidth="1"/>
    <col min="8454" max="8454" width="8.625" style="3" customWidth="1"/>
    <col min="8455" max="8455" width="4.625" style="3" customWidth="1"/>
    <col min="8456" max="8456" width="8.625" style="3" customWidth="1"/>
    <col min="8457" max="8457" width="4.625" style="3" customWidth="1"/>
    <col min="8458" max="8458" width="8.625" style="3" customWidth="1"/>
    <col min="8459" max="8459" width="28.5" style="3" customWidth="1"/>
    <col min="8460" max="8460" width="9" style="3"/>
    <col min="8461" max="8461" width="8.625" style="3" customWidth="1"/>
    <col min="8462" max="8703" width="9" style="3"/>
    <col min="8704" max="8705" width="4.625" style="3" customWidth="1"/>
    <col min="8706" max="8706" width="15.75" style="3" customWidth="1"/>
    <col min="8707" max="8707" width="4.625" style="3" customWidth="1"/>
    <col min="8708" max="8708" width="8.625" style="3" customWidth="1"/>
    <col min="8709" max="8709" width="4.625" style="3" customWidth="1"/>
    <col min="8710" max="8710" width="8.625" style="3" customWidth="1"/>
    <col min="8711" max="8711" width="4.625" style="3" customWidth="1"/>
    <col min="8712" max="8712" width="8.625" style="3" customWidth="1"/>
    <col min="8713" max="8713" width="4.625" style="3" customWidth="1"/>
    <col min="8714" max="8714" width="8.625" style="3" customWidth="1"/>
    <col min="8715" max="8715" width="28.5" style="3" customWidth="1"/>
    <col min="8716" max="8716" width="9" style="3"/>
    <col min="8717" max="8717" width="8.625" style="3" customWidth="1"/>
    <col min="8718" max="8959" width="9" style="3"/>
    <col min="8960" max="8961" width="4.625" style="3" customWidth="1"/>
    <col min="8962" max="8962" width="15.75" style="3" customWidth="1"/>
    <col min="8963" max="8963" width="4.625" style="3" customWidth="1"/>
    <col min="8964" max="8964" width="8.625" style="3" customWidth="1"/>
    <col min="8965" max="8965" width="4.625" style="3" customWidth="1"/>
    <col min="8966" max="8966" width="8.625" style="3" customWidth="1"/>
    <col min="8967" max="8967" width="4.625" style="3" customWidth="1"/>
    <col min="8968" max="8968" width="8.625" style="3" customWidth="1"/>
    <col min="8969" max="8969" width="4.625" style="3" customWidth="1"/>
    <col min="8970" max="8970" width="8.625" style="3" customWidth="1"/>
    <col min="8971" max="8971" width="28.5" style="3" customWidth="1"/>
    <col min="8972" max="8972" width="9" style="3"/>
    <col min="8973" max="8973" width="8.625" style="3" customWidth="1"/>
    <col min="8974" max="9215" width="9" style="3"/>
    <col min="9216" max="9217" width="4.625" style="3" customWidth="1"/>
    <col min="9218" max="9218" width="15.75" style="3" customWidth="1"/>
    <col min="9219" max="9219" width="4.625" style="3" customWidth="1"/>
    <col min="9220" max="9220" width="8.625" style="3" customWidth="1"/>
    <col min="9221" max="9221" width="4.625" style="3" customWidth="1"/>
    <col min="9222" max="9222" width="8.625" style="3" customWidth="1"/>
    <col min="9223" max="9223" width="4.625" style="3" customWidth="1"/>
    <col min="9224" max="9224" width="8.625" style="3" customWidth="1"/>
    <col min="9225" max="9225" width="4.625" style="3" customWidth="1"/>
    <col min="9226" max="9226" width="8.625" style="3" customWidth="1"/>
    <col min="9227" max="9227" width="28.5" style="3" customWidth="1"/>
    <col min="9228" max="9228" width="9" style="3"/>
    <col min="9229" max="9229" width="8.625" style="3" customWidth="1"/>
    <col min="9230" max="9471" width="9" style="3"/>
    <col min="9472" max="9473" width="4.625" style="3" customWidth="1"/>
    <col min="9474" max="9474" width="15.75" style="3" customWidth="1"/>
    <col min="9475" max="9475" width="4.625" style="3" customWidth="1"/>
    <col min="9476" max="9476" width="8.625" style="3" customWidth="1"/>
    <col min="9477" max="9477" width="4.625" style="3" customWidth="1"/>
    <col min="9478" max="9478" width="8.625" style="3" customWidth="1"/>
    <col min="9479" max="9479" width="4.625" style="3" customWidth="1"/>
    <col min="9480" max="9480" width="8.625" style="3" customWidth="1"/>
    <col min="9481" max="9481" width="4.625" style="3" customWidth="1"/>
    <col min="9482" max="9482" width="8.625" style="3" customWidth="1"/>
    <col min="9483" max="9483" width="28.5" style="3" customWidth="1"/>
    <col min="9484" max="9484" width="9" style="3"/>
    <col min="9485" max="9485" width="8.625" style="3" customWidth="1"/>
    <col min="9486" max="9727" width="9" style="3"/>
    <col min="9728" max="9729" width="4.625" style="3" customWidth="1"/>
    <col min="9730" max="9730" width="15.75" style="3" customWidth="1"/>
    <col min="9731" max="9731" width="4.625" style="3" customWidth="1"/>
    <col min="9732" max="9732" width="8.625" style="3" customWidth="1"/>
    <col min="9733" max="9733" width="4.625" style="3" customWidth="1"/>
    <col min="9734" max="9734" width="8.625" style="3" customWidth="1"/>
    <col min="9735" max="9735" width="4.625" style="3" customWidth="1"/>
    <col min="9736" max="9736" width="8.625" style="3" customWidth="1"/>
    <col min="9737" max="9737" width="4.625" style="3" customWidth="1"/>
    <col min="9738" max="9738" width="8.625" style="3" customWidth="1"/>
    <col min="9739" max="9739" width="28.5" style="3" customWidth="1"/>
    <col min="9740" max="9740" width="9" style="3"/>
    <col min="9741" max="9741" width="8.625" style="3" customWidth="1"/>
    <col min="9742" max="9983" width="9" style="3"/>
    <col min="9984" max="9985" width="4.625" style="3" customWidth="1"/>
    <col min="9986" max="9986" width="15.75" style="3" customWidth="1"/>
    <col min="9987" max="9987" width="4.625" style="3" customWidth="1"/>
    <col min="9988" max="9988" width="8.625" style="3" customWidth="1"/>
    <col min="9989" max="9989" width="4.625" style="3" customWidth="1"/>
    <col min="9990" max="9990" width="8.625" style="3" customWidth="1"/>
    <col min="9991" max="9991" width="4.625" style="3" customWidth="1"/>
    <col min="9992" max="9992" width="8.625" style="3" customWidth="1"/>
    <col min="9993" max="9993" width="4.625" style="3" customWidth="1"/>
    <col min="9994" max="9994" width="8.625" style="3" customWidth="1"/>
    <col min="9995" max="9995" width="28.5" style="3" customWidth="1"/>
    <col min="9996" max="9996" width="9" style="3"/>
    <col min="9997" max="9997" width="8.625" style="3" customWidth="1"/>
    <col min="9998" max="10239" width="9" style="3"/>
    <col min="10240" max="10241" width="4.625" style="3" customWidth="1"/>
    <col min="10242" max="10242" width="15.75" style="3" customWidth="1"/>
    <col min="10243" max="10243" width="4.625" style="3" customWidth="1"/>
    <col min="10244" max="10244" width="8.625" style="3" customWidth="1"/>
    <col min="10245" max="10245" width="4.625" style="3" customWidth="1"/>
    <col min="10246" max="10246" width="8.625" style="3" customWidth="1"/>
    <col min="10247" max="10247" width="4.625" style="3" customWidth="1"/>
    <col min="10248" max="10248" width="8.625" style="3" customWidth="1"/>
    <col min="10249" max="10249" width="4.625" style="3" customWidth="1"/>
    <col min="10250" max="10250" width="8.625" style="3" customWidth="1"/>
    <col min="10251" max="10251" width="28.5" style="3" customWidth="1"/>
    <col min="10252" max="10252" width="9" style="3"/>
    <col min="10253" max="10253" width="8.625" style="3" customWidth="1"/>
    <col min="10254" max="10495" width="9" style="3"/>
    <col min="10496" max="10497" width="4.625" style="3" customWidth="1"/>
    <col min="10498" max="10498" width="15.75" style="3" customWidth="1"/>
    <col min="10499" max="10499" width="4.625" style="3" customWidth="1"/>
    <col min="10500" max="10500" width="8.625" style="3" customWidth="1"/>
    <col min="10501" max="10501" width="4.625" style="3" customWidth="1"/>
    <col min="10502" max="10502" width="8.625" style="3" customWidth="1"/>
    <col min="10503" max="10503" width="4.625" style="3" customWidth="1"/>
    <col min="10504" max="10504" width="8.625" style="3" customWidth="1"/>
    <col min="10505" max="10505" width="4.625" style="3" customWidth="1"/>
    <col min="10506" max="10506" width="8.625" style="3" customWidth="1"/>
    <col min="10507" max="10507" width="28.5" style="3" customWidth="1"/>
    <col min="10508" max="10508" width="9" style="3"/>
    <col min="10509" max="10509" width="8.625" style="3" customWidth="1"/>
    <col min="10510" max="10751" width="9" style="3"/>
    <col min="10752" max="10753" width="4.625" style="3" customWidth="1"/>
    <col min="10754" max="10754" width="15.75" style="3" customWidth="1"/>
    <col min="10755" max="10755" width="4.625" style="3" customWidth="1"/>
    <col min="10756" max="10756" width="8.625" style="3" customWidth="1"/>
    <col min="10757" max="10757" width="4.625" style="3" customWidth="1"/>
    <col min="10758" max="10758" width="8.625" style="3" customWidth="1"/>
    <col min="10759" max="10759" width="4.625" style="3" customWidth="1"/>
    <col min="10760" max="10760" width="8.625" style="3" customWidth="1"/>
    <col min="10761" max="10761" width="4.625" style="3" customWidth="1"/>
    <col min="10762" max="10762" width="8.625" style="3" customWidth="1"/>
    <col min="10763" max="10763" width="28.5" style="3" customWidth="1"/>
    <col min="10764" max="10764" width="9" style="3"/>
    <col min="10765" max="10765" width="8.625" style="3" customWidth="1"/>
    <col min="10766" max="11007" width="9" style="3"/>
    <col min="11008" max="11009" width="4.625" style="3" customWidth="1"/>
    <col min="11010" max="11010" width="15.75" style="3" customWidth="1"/>
    <col min="11011" max="11011" width="4.625" style="3" customWidth="1"/>
    <col min="11012" max="11012" width="8.625" style="3" customWidth="1"/>
    <col min="11013" max="11013" width="4.625" style="3" customWidth="1"/>
    <col min="11014" max="11014" width="8.625" style="3" customWidth="1"/>
    <col min="11015" max="11015" width="4.625" style="3" customWidth="1"/>
    <col min="11016" max="11016" width="8.625" style="3" customWidth="1"/>
    <col min="11017" max="11017" width="4.625" style="3" customWidth="1"/>
    <col min="11018" max="11018" width="8.625" style="3" customWidth="1"/>
    <col min="11019" max="11019" width="28.5" style="3" customWidth="1"/>
    <col min="11020" max="11020" width="9" style="3"/>
    <col min="11021" max="11021" width="8.625" style="3" customWidth="1"/>
    <col min="11022" max="11263" width="9" style="3"/>
    <col min="11264" max="11265" width="4.625" style="3" customWidth="1"/>
    <col min="11266" max="11266" width="15.75" style="3" customWidth="1"/>
    <col min="11267" max="11267" width="4.625" style="3" customWidth="1"/>
    <col min="11268" max="11268" width="8.625" style="3" customWidth="1"/>
    <col min="11269" max="11269" width="4.625" style="3" customWidth="1"/>
    <col min="11270" max="11270" width="8.625" style="3" customWidth="1"/>
    <col min="11271" max="11271" width="4.625" style="3" customWidth="1"/>
    <col min="11272" max="11272" width="8.625" style="3" customWidth="1"/>
    <col min="11273" max="11273" width="4.625" style="3" customWidth="1"/>
    <col min="11274" max="11274" width="8.625" style="3" customWidth="1"/>
    <col min="11275" max="11275" width="28.5" style="3" customWidth="1"/>
    <col min="11276" max="11276" width="9" style="3"/>
    <col min="11277" max="11277" width="8.625" style="3" customWidth="1"/>
    <col min="11278" max="11519" width="9" style="3"/>
    <col min="11520" max="11521" width="4.625" style="3" customWidth="1"/>
    <col min="11522" max="11522" width="15.75" style="3" customWidth="1"/>
    <col min="11523" max="11523" width="4.625" style="3" customWidth="1"/>
    <col min="11524" max="11524" width="8.625" style="3" customWidth="1"/>
    <col min="11525" max="11525" width="4.625" style="3" customWidth="1"/>
    <col min="11526" max="11526" width="8.625" style="3" customWidth="1"/>
    <col min="11527" max="11527" width="4.625" style="3" customWidth="1"/>
    <col min="11528" max="11528" width="8.625" style="3" customWidth="1"/>
    <col min="11529" max="11529" width="4.625" style="3" customWidth="1"/>
    <col min="11530" max="11530" width="8.625" style="3" customWidth="1"/>
    <col min="11531" max="11531" width="28.5" style="3" customWidth="1"/>
    <col min="11532" max="11532" width="9" style="3"/>
    <col min="11533" max="11533" width="8.625" style="3" customWidth="1"/>
    <col min="11534" max="11775" width="9" style="3"/>
    <col min="11776" max="11777" width="4.625" style="3" customWidth="1"/>
    <col min="11778" max="11778" width="15.75" style="3" customWidth="1"/>
    <col min="11779" max="11779" width="4.625" style="3" customWidth="1"/>
    <col min="11780" max="11780" width="8.625" style="3" customWidth="1"/>
    <col min="11781" max="11781" width="4.625" style="3" customWidth="1"/>
    <col min="11782" max="11782" width="8.625" style="3" customWidth="1"/>
    <col min="11783" max="11783" width="4.625" style="3" customWidth="1"/>
    <col min="11784" max="11784" width="8.625" style="3" customWidth="1"/>
    <col min="11785" max="11785" width="4.625" style="3" customWidth="1"/>
    <col min="11786" max="11786" width="8.625" style="3" customWidth="1"/>
    <col min="11787" max="11787" width="28.5" style="3" customWidth="1"/>
    <col min="11788" max="11788" width="9" style="3"/>
    <col min="11789" max="11789" width="8.625" style="3" customWidth="1"/>
    <col min="11790" max="12031" width="9" style="3"/>
    <col min="12032" max="12033" width="4.625" style="3" customWidth="1"/>
    <col min="12034" max="12034" width="15.75" style="3" customWidth="1"/>
    <col min="12035" max="12035" width="4.625" style="3" customWidth="1"/>
    <col min="12036" max="12036" width="8.625" style="3" customWidth="1"/>
    <col min="12037" max="12037" width="4.625" style="3" customWidth="1"/>
    <col min="12038" max="12038" width="8.625" style="3" customWidth="1"/>
    <col min="12039" max="12039" width="4.625" style="3" customWidth="1"/>
    <col min="12040" max="12040" width="8.625" style="3" customWidth="1"/>
    <col min="12041" max="12041" width="4.625" style="3" customWidth="1"/>
    <col min="12042" max="12042" width="8.625" style="3" customWidth="1"/>
    <col min="12043" max="12043" width="28.5" style="3" customWidth="1"/>
    <col min="12044" max="12044" width="9" style="3"/>
    <col min="12045" max="12045" width="8.625" style="3" customWidth="1"/>
    <col min="12046" max="12287" width="9" style="3"/>
    <col min="12288" max="12289" width="4.625" style="3" customWidth="1"/>
    <col min="12290" max="12290" width="15.75" style="3" customWidth="1"/>
    <col min="12291" max="12291" width="4.625" style="3" customWidth="1"/>
    <col min="12292" max="12292" width="8.625" style="3" customWidth="1"/>
    <col min="12293" max="12293" width="4.625" style="3" customWidth="1"/>
    <col min="12294" max="12294" width="8.625" style="3" customWidth="1"/>
    <col min="12295" max="12295" width="4.625" style="3" customWidth="1"/>
    <col min="12296" max="12296" width="8.625" style="3" customWidth="1"/>
    <col min="12297" max="12297" width="4.625" style="3" customWidth="1"/>
    <col min="12298" max="12298" width="8.625" style="3" customWidth="1"/>
    <col min="12299" max="12299" width="28.5" style="3" customWidth="1"/>
    <col min="12300" max="12300" width="9" style="3"/>
    <col min="12301" max="12301" width="8.625" style="3" customWidth="1"/>
    <col min="12302" max="12543" width="9" style="3"/>
    <col min="12544" max="12545" width="4.625" style="3" customWidth="1"/>
    <col min="12546" max="12546" width="15.75" style="3" customWidth="1"/>
    <col min="12547" max="12547" width="4.625" style="3" customWidth="1"/>
    <col min="12548" max="12548" width="8.625" style="3" customWidth="1"/>
    <col min="12549" max="12549" width="4.625" style="3" customWidth="1"/>
    <col min="12550" max="12550" width="8.625" style="3" customWidth="1"/>
    <col min="12551" max="12551" width="4.625" style="3" customWidth="1"/>
    <col min="12552" max="12552" width="8.625" style="3" customWidth="1"/>
    <col min="12553" max="12553" width="4.625" style="3" customWidth="1"/>
    <col min="12554" max="12554" width="8.625" style="3" customWidth="1"/>
    <col min="12555" max="12555" width="28.5" style="3" customWidth="1"/>
    <col min="12556" max="12556" width="9" style="3"/>
    <col min="12557" max="12557" width="8.625" style="3" customWidth="1"/>
    <col min="12558" max="12799" width="9" style="3"/>
    <col min="12800" max="12801" width="4.625" style="3" customWidth="1"/>
    <col min="12802" max="12802" width="15.75" style="3" customWidth="1"/>
    <col min="12803" max="12803" width="4.625" style="3" customWidth="1"/>
    <col min="12804" max="12804" width="8.625" style="3" customWidth="1"/>
    <col min="12805" max="12805" width="4.625" style="3" customWidth="1"/>
    <col min="12806" max="12806" width="8.625" style="3" customWidth="1"/>
    <col min="12807" max="12807" width="4.625" style="3" customWidth="1"/>
    <col min="12808" max="12808" width="8.625" style="3" customWidth="1"/>
    <col min="12809" max="12809" width="4.625" style="3" customWidth="1"/>
    <col min="12810" max="12810" width="8.625" style="3" customWidth="1"/>
    <col min="12811" max="12811" width="28.5" style="3" customWidth="1"/>
    <col min="12812" max="12812" width="9" style="3"/>
    <col min="12813" max="12813" width="8.625" style="3" customWidth="1"/>
    <col min="12814" max="13055" width="9" style="3"/>
    <col min="13056" max="13057" width="4.625" style="3" customWidth="1"/>
    <col min="13058" max="13058" width="15.75" style="3" customWidth="1"/>
    <col min="13059" max="13059" width="4.625" style="3" customWidth="1"/>
    <col min="13060" max="13060" width="8.625" style="3" customWidth="1"/>
    <col min="13061" max="13061" width="4.625" style="3" customWidth="1"/>
    <col min="13062" max="13062" width="8.625" style="3" customWidth="1"/>
    <col min="13063" max="13063" width="4.625" style="3" customWidth="1"/>
    <col min="13064" max="13064" width="8.625" style="3" customWidth="1"/>
    <col min="13065" max="13065" width="4.625" style="3" customWidth="1"/>
    <col min="13066" max="13066" width="8.625" style="3" customWidth="1"/>
    <col min="13067" max="13067" width="28.5" style="3" customWidth="1"/>
    <col min="13068" max="13068" width="9" style="3"/>
    <col min="13069" max="13069" width="8.625" style="3" customWidth="1"/>
    <col min="13070" max="13311" width="9" style="3"/>
    <col min="13312" max="13313" width="4.625" style="3" customWidth="1"/>
    <col min="13314" max="13314" width="15.75" style="3" customWidth="1"/>
    <col min="13315" max="13315" width="4.625" style="3" customWidth="1"/>
    <col min="13316" max="13316" width="8.625" style="3" customWidth="1"/>
    <col min="13317" max="13317" width="4.625" style="3" customWidth="1"/>
    <col min="13318" max="13318" width="8.625" style="3" customWidth="1"/>
    <col min="13319" max="13319" width="4.625" style="3" customWidth="1"/>
    <col min="13320" max="13320" width="8.625" style="3" customWidth="1"/>
    <col min="13321" max="13321" width="4.625" style="3" customWidth="1"/>
    <col min="13322" max="13322" width="8.625" style="3" customWidth="1"/>
    <col min="13323" max="13323" width="28.5" style="3" customWidth="1"/>
    <col min="13324" max="13324" width="9" style="3"/>
    <col min="13325" max="13325" width="8.625" style="3" customWidth="1"/>
    <col min="13326" max="13567" width="9" style="3"/>
    <col min="13568" max="13569" width="4.625" style="3" customWidth="1"/>
    <col min="13570" max="13570" width="15.75" style="3" customWidth="1"/>
    <col min="13571" max="13571" width="4.625" style="3" customWidth="1"/>
    <col min="13572" max="13572" width="8.625" style="3" customWidth="1"/>
    <col min="13573" max="13573" width="4.625" style="3" customWidth="1"/>
    <col min="13574" max="13574" width="8.625" style="3" customWidth="1"/>
    <col min="13575" max="13575" width="4.625" style="3" customWidth="1"/>
    <col min="13576" max="13576" width="8.625" style="3" customWidth="1"/>
    <col min="13577" max="13577" width="4.625" style="3" customWidth="1"/>
    <col min="13578" max="13578" width="8.625" style="3" customWidth="1"/>
    <col min="13579" max="13579" width="28.5" style="3" customWidth="1"/>
    <col min="13580" max="13580" width="9" style="3"/>
    <col min="13581" max="13581" width="8.625" style="3" customWidth="1"/>
    <col min="13582" max="13823" width="9" style="3"/>
    <col min="13824" max="13825" width="4.625" style="3" customWidth="1"/>
    <col min="13826" max="13826" width="15.75" style="3" customWidth="1"/>
    <col min="13827" max="13827" width="4.625" style="3" customWidth="1"/>
    <col min="13828" max="13828" width="8.625" style="3" customWidth="1"/>
    <col min="13829" max="13829" width="4.625" style="3" customWidth="1"/>
    <col min="13830" max="13830" width="8.625" style="3" customWidth="1"/>
    <col min="13831" max="13831" width="4.625" style="3" customWidth="1"/>
    <col min="13832" max="13832" width="8.625" style="3" customWidth="1"/>
    <col min="13833" max="13833" width="4.625" style="3" customWidth="1"/>
    <col min="13834" max="13834" width="8.625" style="3" customWidth="1"/>
    <col min="13835" max="13835" width="28.5" style="3" customWidth="1"/>
    <col min="13836" max="13836" width="9" style="3"/>
    <col min="13837" max="13837" width="8.625" style="3" customWidth="1"/>
    <col min="13838" max="14079" width="9" style="3"/>
    <col min="14080" max="14081" width="4.625" style="3" customWidth="1"/>
    <col min="14082" max="14082" width="15.75" style="3" customWidth="1"/>
    <col min="14083" max="14083" width="4.625" style="3" customWidth="1"/>
    <col min="14084" max="14084" width="8.625" style="3" customWidth="1"/>
    <col min="14085" max="14085" width="4.625" style="3" customWidth="1"/>
    <col min="14086" max="14086" width="8.625" style="3" customWidth="1"/>
    <col min="14087" max="14087" width="4.625" style="3" customWidth="1"/>
    <col min="14088" max="14088" width="8.625" style="3" customWidth="1"/>
    <col min="14089" max="14089" width="4.625" style="3" customWidth="1"/>
    <col min="14090" max="14090" width="8.625" style="3" customWidth="1"/>
    <col min="14091" max="14091" width="28.5" style="3" customWidth="1"/>
    <col min="14092" max="14092" width="9" style="3"/>
    <col min="14093" max="14093" width="8.625" style="3" customWidth="1"/>
    <col min="14094" max="14335" width="9" style="3"/>
    <col min="14336" max="14337" width="4.625" style="3" customWidth="1"/>
    <col min="14338" max="14338" width="15.75" style="3" customWidth="1"/>
    <col min="14339" max="14339" width="4.625" style="3" customWidth="1"/>
    <col min="14340" max="14340" width="8.625" style="3" customWidth="1"/>
    <col min="14341" max="14341" width="4.625" style="3" customWidth="1"/>
    <col min="14342" max="14342" width="8.625" style="3" customWidth="1"/>
    <col min="14343" max="14343" width="4.625" style="3" customWidth="1"/>
    <col min="14344" max="14344" width="8.625" style="3" customWidth="1"/>
    <col min="14345" max="14345" width="4.625" style="3" customWidth="1"/>
    <col min="14346" max="14346" width="8.625" style="3" customWidth="1"/>
    <col min="14347" max="14347" width="28.5" style="3" customWidth="1"/>
    <col min="14348" max="14348" width="9" style="3"/>
    <col min="14349" max="14349" width="8.625" style="3" customWidth="1"/>
    <col min="14350" max="14591" width="9" style="3"/>
    <col min="14592" max="14593" width="4.625" style="3" customWidth="1"/>
    <col min="14594" max="14594" width="15.75" style="3" customWidth="1"/>
    <col min="14595" max="14595" width="4.625" style="3" customWidth="1"/>
    <col min="14596" max="14596" width="8.625" style="3" customWidth="1"/>
    <col min="14597" max="14597" width="4.625" style="3" customWidth="1"/>
    <col min="14598" max="14598" width="8.625" style="3" customWidth="1"/>
    <col min="14599" max="14599" width="4.625" style="3" customWidth="1"/>
    <col min="14600" max="14600" width="8.625" style="3" customWidth="1"/>
    <col min="14601" max="14601" width="4.625" style="3" customWidth="1"/>
    <col min="14602" max="14602" width="8.625" style="3" customWidth="1"/>
    <col min="14603" max="14603" width="28.5" style="3" customWidth="1"/>
    <col min="14604" max="14604" width="9" style="3"/>
    <col min="14605" max="14605" width="8.625" style="3" customWidth="1"/>
    <col min="14606" max="14847" width="9" style="3"/>
    <col min="14848" max="14849" width="4.625" style="3" customWidth="1"/>
    <col min="14850" max="14850" width="15.75" style="3" customWidth="1"/>
    <col min="14851" max="14851" width="4.625" style="3" customWidth="1"/>
    <col min="14852" max="14852" width="8.625" style="3" customWidth="1"/>
    <col min="14853" max="14853" width="4.625" style="3" customWidth="1"/>
    <col min="14854" max="14854" width="8.625" style="3" customWidth="1"/>
    <col min="14855" max="14855" width="4.625" style="3" customWidth="1"/>
    <col min="14856" max="14856" width="8.625" style="3" customWidth="1"/>
    <col min="14857" max="14857" width="4.625" style="3" customWidth="1"/>
    <col min="14858" max="14858" width="8.625" style="3" customWidth="1"/>
    <col min="14859" max="14859" width="28.5" style="3" customWidth="1"/>
    <col min="14860" max="14860" width="9" style="3"/>
    <col min="14861" max="14861" width="8.625" style="3" customWidth="1"/>
    <col min="14862" max="15103" width="9" style="3"/>
    <col min="15104" max="15105" width="4.625" style="3" customWidth="1"/>
    <col min="15106" max="15106" width="15.75" style="3" customWidth="1"/>
    <col min="15107" max="15107" width="4.625" style="3" customWidth="1"/>
    <col min="15108" max="15108" width="8.625" style="3" customWidth="1"/>
    <col min="15109" max="15109" width="4.625" style="3" customWidth="1"/>
    <col min="15110" max="15110" width="8.625" style="3" customWidth="1"/>
    <col min="15111" max="15111" width="4.625" style="3" customWidth="1"/>
    <col min="15112" max="15112" width="8.625" style="3" customWidth="1"/>
    <col min="15113" max="15113" width="4.625" style="3" customWidth="1"/>
    <col min="15114" max="15114" width="8.625" style="3" customWidth="1"/>
    <col min="15115" max="15115" width="28.5" style="3" customWidth="1"/>
    <col min="15116" max="15116" width="9" style="3"/>
    <col min="15117" max="15117" width="8.625" style="3" customWidth="1"/>
    <col min="15118" max="15359" width="9" style="3"/>
    <col min="15360" max="15361" width="4.625" style="3" customWidth="1"/>
    <col min="15362" max="15362" width="15.75" style="3" customWidth="1"/>
    <col min="15363" max="15363" width="4.625" style="3" customWidth="1"/>
    <col min="15364" max="15364" width="8.625" style="3" customWidth="1"/>
    <col min="15365" max="15365" width="4.625" style="3" customWidth="1"/>
    <col min="15366" max="15366" width="8.625" style="3" customWidth="1"/>
    <col min="15367" max="15367" width="4.625" style="3" customWidth="1"/>
    <col min="15368" max="15368" width="8.625" style="3" customWidth="1"/>
    <col min="15369" max="15369" width="4.625" style="3" customWidth="1"/>
    <col min="15370" max="15370" width="8.625" style="3" customWidth="1"/>
    <col min="15371" max="15371" width="28.5" style="3" customWidth="1"/>
    <col min="15372" max="15372" width="9" style="3"/>
    <col min="15373" max="15373" width="8.625" style="3" customWidth="1"/>
    <col min="15374" max="15615" width="9" style="3"/>
    <col min="15616" max="15617" width="4.625" style="3" customWidth="1"/>
    <col min="15618" max="15618" width="15.75" style="3" customWidth="1"/>
    <col min="15619" max="15619" width="4.625" style="3" customWidth="1"/>
    <col min="15620" max="15620" width="8.625" style="3" customWidth="1"/>
    <col min="15621" max="15621" width="4.625" style="3" customWidth="1"/>
    <col min="15622" max="15622" width="8.625" style="3" customWidth="1"/>
    <col min="15623" max="15623" width="4.625" style="3" customWidth="1"/>
    <col min="15624" max="15624" width="8.625" style="3" customWidth="1"/>
    <col min="15625" max="15625" width="4.625" style="3" customWidth="1"/>
    <col min="15626" max="15626" width="8.625" style="3" customWidth="1"/>
    <col min="15627" max="15627" width="28.5" style="3" customWidth="1"/>
    <col min="15628" max="15628" width="9" style="3"/>
    <col min="15629" max="15629" width="8.625" style="3" customWidth="1"/>
    <col min="15630" max="15871" width="9" style="3"/>
    <col min="15872" max="15873" width="4.625" style="3" customWidth="1"/>
    <col min="15874" max="15874" width="15.75" style="3" customWidth="1"/>
    <col min="15875" max="15875" width="4.625" style="3" customWidth="1"/>
    <col min="15876" max="15876" width="8.625" style="3" customWidth="1"/>
    <col min="15877" max="15877" width="4.625" style="3" customWidth="1"/>
    <col min="15878" max="15878" width="8.625" style="3" customWidth="1"/>
    <col min="15879" max="15879" width="4.625" style="3" customWidth="1"/>
    <col min="15880" max="15880" width="8.625" style="3" customWidth="1"/>
    <col min="15881" max="15881" width="4.625" style="3" customWidth="1"/>
    <col min="15882" max="15882" width="8.625" style="3" customWidth="1"/>
    <col min="15883" max="15883" width="28.5" style="3" customWidth="1"/>
    <col min="15884" max="15884" width="9" style="3"/>
    <col min="15885" max="15885" width="8.625" style="3" customWidth="1"/>
    <col min="15886" max="16127" width="9" style="3"/>
    <col min="16128" max="16129" width="4.625" style="3" customWidth="1"/>
    <col min="16130" max="16130" width="15.75" style="3" customWidth="1"/>
    <col min="16131" max="16131" width="4.625" style="3" customWidth="1"/>
    <col min="16132" max="16132" width="8.625" style="3" customWidth="1"/>
    <col min="16133" max="16133" width="4.625" style="3" customWidth="1"/>
    <col min="16134" max="16134" width="8.625" style="3" customWidth="1"/>
    <col min="16135" max="16135" width="4.625" style="3" customWidth="1"/>
    <col min="16136" max="16136" width="8.625" style="3" customWidth="1"/>
    <col min="16137" max="16137" width="4.625" style="3" customWidth="1"/>
    <col min="16138" max="16138" width="8.625" style="3" customWidth="1"/>
    <col min="16139" max="16139" width="28.5" style="3" customWidth="1"/>
    <col min="16140" max="16140" width="9" style="3"/>
    <col min="16141" max="16141" width="8.625" style="3" customWidth="1"/>
    <col min="16142" max="16384" width="9" style="3"/>
  </cols>
  <sheetData>
    <row r="1" spans="2:13" ht="27.75" customHeight="1" thickBot="1">
      <c r="B1" s="582" t="s">
        <v>285</v>
      </c>
      <c r="C1" s="582"/>
      <c r="D1" s="582"/>
      <c r="E1" s="582"/>
      <c r="F1" s="582"/>
      <c r="G1" s="582"/>
      <c r="H1" s="582"/>
      <c r="I1" s="582"/>
      <c r="J1" s="582"/>
      <c r="K1" s="582"/>
    </row>
    <row r="2" spans="2:13" ht="25.5" customHeight="1">
      <c r="B2" s="779"/>
      <c r="C2" s="780"/>
      <c r="D2" s="780"/>
      <c r="E2" s="780" t="s">
        <v>286</v>
      </c>
      <c r="F2" s="780"/>
      <c r="G2" s="780" t="s">
        <v>287</v>
      </c>
      <c r="H2" s="780"/>
      <c r="I2" s="780" t="s">
        <v>288</v>
      </c>
      <c r="J2" s="780"/>
      <c r="K2" s="181" t="s">
        <v>48</v>
      </c>
    </row>
    <row r="3" spans="2:13" ht="34.5" customHeight="1">
      <c r="B3" s="781" t="s">
        <v>289</v>
      </c>
      <c r="C3" s="782"/>
      <c r="D3" s="782"/>
      <c r="E3" s="791"/>
      <c r="F3" s="791"/>
      <c r="G3" s="791"/>
      <c r="H3" s="791"/>
      <c r="I3" s="791"/>
      <c r="J3" s="791"/>
      <c r="K3" s="193"/>
      <c r="M3" s="107"/>
    </row>
    <row r="4" spans="2:13" ht="34.5" customHeight="1">
      <c r="B4" s="827" t="s">
        <v>290</v>
      </c>
      <c r="C4" s="828"/>
      <c r="D4" s="829"/>
      <c r="E4" s="830"/>
      <c r="F4" s="831"/>
      <c r="G4" s="830"/>
      <c r="H4" s="831"/>
      <c r="I4" s="830"/>
      <c r="J4" s="831"/>
      <c r="K4" s="193"/>
      <c r="M4" s="107"/>
    </row>
    <row r="5" spans="2:13" ht="34.5" customHeight="1">
      <c r="B5" s="801" t="s">
        <v>291</v>
      </c>
      <c r="C5" s="824" t="s">
        <v>275</v>
      </c>
      <c r="D5" s="152" t="s">
        <v>292</v>
      </c>
      <c r="E5" s="818"/>
      <c r="F5" s="818"/>
      <c r="G5" s="818"/>
      <c r="H5" s="818"/>
      <c r="I5" s="818"/>
      <c r="J5" s="818"/>
      <c r="K5" s="193"/>
    </row>
    <row r="6" spans="2:13" ht="34.5" customHeight="1">
      <c r="B6" s="801"/>
      <c r="C6" s="825"/>
      <c r="D6" s="152" t="s">
        <v>293</v>
      </c>
      <c r="E6" s="818"/>
      <c r="F6" s="818"/>
      <c r="G6" s="818"/>
      <c r="H6" s="818"/>
      <c r="I6" s="818"/>
      <c r="J6" s="818"/>
      <c r="K6" s="193"/>
    </row>
    <row r="7" spans="2:13" ht="34.5" customHeight="1">
      <c r="B7" s="801"/>
      <c r="C7" s="826"/>
      <c r="D7" s="192" t="s">
        <v>548</v>
      </c>
      <c r="E7" s="818"/>
      <c r="F7" s="818"/>
      <c r="G7" s="818"/>
      <c r="H7" s="818"/>
      <c r="I7" s="818"/>
      <c r="J7" s="818"/>
      <c r="K7" s="290" t="s">
        <v>549</v>
      </c>
    </row>
    <row r="8" spans="2:13" ht="34.5" customHeight="1">
      <c r="B8" s="801"/>
      <c r="C8" s="821" t="s">
        <v>294</v>
      </c>
      <c r="D8" s="152" t="s">
        <v>295</v>
      </c>
      <c r="E8" s="818"/>
      <c r="F8" s="818"/>
      <c r="G8" s="818"/>
      <c r="H8" s="818"/>
      <c r="I8" s="818"/>
      <c r="J8" s="818"/>
      <c r="K8" s="193"/>
    </row>
    <row r="9" spans="2:13" ht="34.5" customHeight="1">
      <c r="B9" s="801"/>
      <c r="C9" s="822"/>
      <c r="D9" s="152" t="s">
        <v>271</v>
      </c>
      <c r="E9" s="818"/>
      <c r="F9" s="818"/>
      <c r="G9" s="818"/>
      <c r="H9" s="818"/>
      <c r="I9" s="818"/>
      <c r="J9" s="818"/>
      <c r="K9" s="193"/>
    </row>
    <row r="10" spans="2:13" ht="34.5" customHeight="1">
      <c r="B10" s="801"/>
      <c r="C10" s="822"/>
      <c r="D10" s="152" t="s">
        <v>296</v>
      </c>
      <c r="E10" s="818"/>
      <c r="F10" s="818"/>
      <c r="G10" s="818"/>
      <c r="H10" s="818"/>
      <c r="I10" s="818"/>
      <c r="J10" s="818"/>
      <c r="K10" s="193"/>
    </row>
    <row r="11" spans="2:13" ht="34.5" customHeight="1">
      <c r="B11" s="801"/>
      <c r="C11" s="822"/>
      <c r="D11" s="182" t="s">
        <v>297</v>
      </c>
      <c r="E11" s="819"/>
      <c r="F11" s="820"/>
      <c r="G11" s="819"/>
      <c r="H11" s="820"/>
      <c r="I11" s="819"/>
      <c r="J11" s="820"/>
      <c r="K11" s="810"/>
    </row>
    <row r="12" spans="2:13" ht="34.5" customHeight="1">
      <c r="B12" s="801"/>
      <c r="C12" s="822"/>
      <c r="D12" s="813" t="s">
        <v>298</v>
      </c>
      <c r="E12" s="183" t="s">
        <v>299</v>
      </c>
      <c r="F12" s="184"/>
      <c r="G12" s="183" t="s">
        <v>299</v>
      </c>
      <c r="H12" s="184"/>
      <c r="I12" s="183" t="s">
        <v>299</v>
      </c>
      <c r="J12" s="184"/>
      <c r="K12" s="811"/>
    </row>
    <row r="13" spans="2:13" ht="34.5" customHeight="1">
      <c r="B13" s="801"/>
      <c r="C13" s="822"/>
      <c r="D13" s="814"/>
      <c r="E13" s="185" t="s">
        <v>300</v>
      </c>
      <c r="F13" s="186"/>
      <c r="G13" s="185" t="s">
        <v>300</v>
      </c>
      <c r="H13" s="186"/>
      <c r="I13" s="185" t="s">
        <v>300</v>
      </c>
      <c r="J13" s="186"/>
      <c r="K13" s="811"/>
    </row>
    <row r="14" spans="2:13" ht="34.5" customHeight="1">
      <c r="B14" s="801"/>
      <c r="C14" s="822"/>
      <c r="D14" s="814"/>
      <c r="E14" s="185" t="s">
        <v>301</v>
      </c>
      <c r="F14" s="186"/>
      <c r="G14" s="185" t="s">
        <v>301</v>
      </c>
      <c r="H14" s="186"/>
      <c r="I14" s="185" t="s">
        <v>301</v>
      </c>
      <c r="J14" s="186"/>
      <c r="K14" s="811"/>
    </row>
    <row r="15" spans="2:13" ht="34.5" customHeight="1">
      <c r="B15" s="801"/>
      <c r="C15" s="822"/>
      <c r="D15" s="815"/>
      <c r="E15" s="187" t="s">
        <v>302</v>
      </c>
      <c r="F15" s="188"/>
      <c r="G15" s="187" t="s">
        <v>302</v>
      </c>
      <c r="H15" s="188"/>
      <c r="I15" s="187" t="s">
        <v>302</v>
      </c>
      <c r="J15" s="188"/>
      <c r="K15" s="811"/>
    </row>
    <row r="16" spans="2:13" ht="34.5" customHeight="1">
      <c r="B16" s="801"/>
      <c r="C16" s="822"/>
      <c r="D16" s="189" t="s">
        <v>303</v>
      </c>
      <c r="E16" s="816">
        <f>SUM(F12:F15)</f>
        <v>0</v>
      </c>
      <c r="F16" s="817"/>
      <c r="G16" s="816">
        <f>SUM(H12:H15)</f>
        <v>0</v>
      </c>
      <c r="H16" s="817"/>
      <c r="I16" s="816">
        <f>SUM(J12:J15)</f>
        <v>0</v>
      </c>
      <c r="J16" s="817"/>
      <c r="K16" s="812"/>
    </row>
    <row r="17" spans="2:11" ht="34.5" customHeight="1">
      <c r="B17" s="801"/>
      <c r="C17" s="822"/>
      <c r="D17" s="190" t="s">
        <v>304</v>
      </c>
      <c r="E17" s="806"/>
      <c r="F17" s="807"/>
      <c r="G17" s="806"/>
      <c r="H17" s="807"/>
      <c r="I17" s="806"/>
      <c r="J17" s="807"/>
      <c r="K17" s="194"/>
    </row>
    <row r="18" spans="2:11" ht="34.5" customHeight="1">
      <c r="B18" s="801"/>
      <c r="C18" s="823"/>
      <c r="D18" s="152" t="s">
        <v>305</v>
      </c>
      <c r="E18" s="808">
        <f>SUM(E8:F11,E17)</f>
        <v>0</v>
      </c>
      <c r="F18" s="809"/>
      <c r="G18" s="808">
        <f>SUM(G8:H11,G17)</f>
        <v>0</v>
      </c>
      <c r="H18" s="809"/>
      <c r="I18" s="808">
        <f>SUM(I8:J11,I17)</f>
        <v>0</v>
      </c>
      <c r="J18" s="809"/>
      <c r="K18" s="194"/>
    </row>
    <row r="19" spans="2:11" ht="34.5" customHeight="1">
      <c r="B19" s="801"/>
      <c r="C19" s="802" t="s">
        <v>306</v>
      </c>
      <c r="D19" s="803"/>
      <c r="E19" s="791"/>
      <c r="F19" s="791"/>
      <c r="G19" s="791"/>
      <c r="H19" s="791"/>
      <c r="I19" s="791"/>
      <c r="J19" s="791"/>
      <c r="K19" s="193"/>
    </row>
    <row r="20" spans="2:11" ht="34.5" customHeight="1">
      <c r="B20" s="801"/>
      <c r="C20" s="804" t="s">
        <v>307</v>
      </c>
      <c r="D20" s="805"/>
      <c r="E20" s="791"/>
      <c r="F20" s="791"/>
      <c r="G20" s="791"/>
      <c r="H20" s="791"/>
      <c r="I20" s="791"/>
      <c r="J20" s="791"/>
      <c r="K20" s="193"/>
    </row>
    <row r="21" spans="2:11" ht="34.5" customHeight="1" thickBot="1">
      <c r="B21" s="801"/>
      <c r="C21" s="798" t="s">
        <v>304</v>
      </c>
      <c r="D21" s="799"/>
      <c r="E21" s="791"/>
      <c r="F21" s="791"/>
      <c r="G21" s="791"/>
      <c r="H21" s="791"/>
      <c r="I21" s="791"/>
      <c r="J21" s="791"/>
      <c r="K21" s="193"/>
    </row>
    <row r="22" spans="2:11" ht="55.5" customHeight="1">
      <c r="B22" s="800" t="s">
        <v>308</v>
      </c>
      <c r="C22" s="800"/>
      <c r="D22" s="800"/>
      <c r="E22" s="800"/>
      <c r="F22" s="800"/>
      <c r="G22" s="800"/>
      <c r="H22" s="800"/>
      <c r="I22" s="800"/>
      <c r="J22" s="800"/>
      <c r="K22" s="800"/>
    </row>
  </sheetData>
  <mergeCells count="61">
    <mergeCell ref="B1:K1"/>
    <mergeCell ref="B2:D2"/>
    <mergeCell ref="E2:F2"/>
    <mergeCell ref="G2:H2"/>
    <mergeCell ref="I2:J2"/>
    <mergeCell ref="B3:D3"/>
    <mergeCell ref="E3:F3"/>
    <mergeCell ref="G3:H3"/>
    <mergeCell ref="I3:J3"/>
    <mergeCell ref="B4:D4"/>
    <mergeCell ref="E4:F4"/>
    <mergeCell ref="G4:H4"/>
    <mergeCell ref="I4:J4"/>
    <mergeCell ref="E7:F7"/>
    <mergeCell ref="G7:H7"/>
    <mergeCell ref="I7:J7"/>
    <mergeCell ref="C8:C18"/>
    <mergeCell ref="E8:F8"/>
    <mergeCell ref="G8:H8"/>
    <mergeCell ref="I8:J8"/>
    <mergeCell ref="E9:F9"/>
    <mergeCell ref="C5:C7"/>
    <mergeCell ref="E5:F5"/>
    <mergeCell ref="G5:H5"/>
    <mergeCell ref="I5:J5"/>
    <mergeCell ref="E6:F6"/>
    <mergeCell ref="G6:H6"/>
    <mergeCell ref="I6:J6"/>
    <mergeCell ref="G9:H9"/>
    <mergeCell ref="D12:D15"/>
    <mergeCell ref="E16:F16"/>
    <mergeCell ref="G16:H16"/>
    <mergeCell ref="I16:J16"/>
    <mergeCell ref="I9:J9"/>
    <mergeCell ref="E10:F10"/>
    <mergeCell ref="G10:H10"/>
    <mergeCell ref="I10:J10"/>
    <mergeCell ref="E11:F11"/>
    <mergeCell ref="G11:H11"/>
    <mergeCell ref="I11:J11"/>
    <mergeCell ref="I17:J17"/>
    <mergeCell ref="E18:F18"/>
    <mergeCell ref="G18:H18"/>
    <mergeCell ref="I18:J18"/>
    <mergeCell ref="K11:K16"/>
    <mergeCell ref="C21:D21"/>
    <mergeCell ref="E21:F21"/>
    <mergeCell ref="G21:H21"/>
    <mergeCell ref="I21:J21"/>
    <mergeCell ref="B22:K22"/>
    <mergeCell ref="B5:B21"/>
    <mergeCell ref="C19:D19"/>
    <mergeCell ref="E19:F19"/>
    <mergeCell ref="G19:H19"/>
    <mergeCell ref="I19:J19"/>
    <mergeCell ref="C20:D20"/>
    <mergeCell ref="E20:F20"/>
    <mergeCell ref="G20:H20"/>
    <mergeCell ref="I20:J20"/>
    <mergeCell ref="E17:F17"/>
    <mergeCell ref="G17:H17"/>
  </mergeCells>
  <phoneticPr fontId="3"/>
  <pageMargins left="0.59055118110236227" right="0.39370078740157483" top="0.39370078740157483" bottom="0.39370078740157483" header="0.31496062992125984" footer="0.31496062992125984"/>
  <pageSetup paperSize="9" fitToHeight="0" orientation="portrait" r:id="rId1"/>
  <headerFooter>
    <oddHeader>&amp;R様式7-1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B1:K13"/>
  <sheetViews>
    <sheetView view="pageLayout" topLeftCell="A13" zoomScaleNormal="100" workbookViewId="0">
      <selection activeCell="E3" sqref="E3:K3"/>
    </sheetView>
  </sheetViews>
  <sheetFormatPr defaultRowHeight="13.5"/>
  <cols>
    <col min="1" max="1" width="3.625" style="3" customWidth="1"/>
    <col min="2" max="3" width="3.5" style="3" customWidth="1"/>
    <col min="4" max="4" width="15.375" style="3" customWidth="1"/>
    <col min="5" max="5" width="3.5" style="3" customWidth="1"/>
    <col min="6" max="6" width="6.625" style="3" customWidth="1"/>
    <col min="7" max="7" width="3.5" style="3" customWidth="1"/>
    <col min="8" max="8" width="6.625" style="3" customWidth="1"/>
    <col min="9" max="9" width="3.5" style="3" customWidth="1"/>
    <col min="10" max="10" width="6.625" style="3" customWidth="1"/>
    <col min="11" max="11" width="27.375" style="3" customWidth="1"/>
    <col min="12" max="12" width="9" style="3"/>
    <col min="13" max="13" width="8.625" style="3" customWidth="1"/>
    <col min="14" max="255" width="9" style="3"/>
    <col min="256" max="257" width="4.625" style="3" customWidth="1"/>
    <col min="258" max="258" width="15.75" style="3" customWidth="1"/>
    <col min="259" max="259" width="4.625" style="3" customWidth="1"/>
    <col min="260" max="260" width="8.625" style="3" customWidth="1"/>
    <col min="261" max="261" width="4.625" style="3" customWidth="1"/>
    <col min="262" max="262" width="8.625" style="3" customWidth="1"/>
    <col min="263" max="263" width="4.625" style="3" customWidth="1"/>
    <col min="264" max="264" width="8.625" style="3" customWidth="1"/>
    <col min="265" max="265" width="4.625" style="3" customWidth="1"/>
    <col min="266" max="266" width="8.625" style="3" customWidth="1"/>
    <col min="267" max="267" width="28.5" style="3" customWidth="1"/>
    <col min="268" max="268" width="9" style="3"/>
    <col min="269" max="269" width="8.625" style="3" customWidth="1"/>
    <col min="270" max="511" width="9" style="3"/>
    <col min="512" max="513" width="4.625" style="3" customWidth="1"/>
    <col min="514" max="514" width="15.75" style="3" customWidth="1"/>
    <col min="515" max="515" width="4.625" style="3" customWidth="1"/>
    <col min="516" max="516" width="8.625" style="3" customWidth="1"/>
    <col min="517" max="517" width="4.625" style="3" customWidth="1"/>
    <col min="518" max="518" width="8.625" style="3" customWidth="1"/>
    <col min="519" max="519" width="4.625" style="3" customWidth="1"/>
    <col min="520" max="520" width="8.625" style="3" customWidth="1"/>
    <col min="521" max="521" width="4.625" style="3" customWidth="1"/>
    <col min="522" max="522" width="8.625" style="3" customWidth="1"/>
    <col min="523" max="523" width="28.5" style="3" customWidth="1"/>
    <col min="524" max="524" width="9" style="3"/>
    <col min="525" max="525" width="8.625" style="3" customWidth="1"/>
    <col min="526" max="767" width="9" style="3"/>
    <col min="768" max="769" width="4.625" style="3" customWidth="1"/>
    <col min="770" max="770" width="15.75" style="3" customWidth="1"/>
    <col min="771" max="771" width="4.625" style="3" customWidth="1"/>
    <col min="772" max="772" width="8.625" style="3" customWidth="1"/>
    <col min="773" max="773" width="4.625" style="3" customWidth="1"/>
    <col min="774" max="774" width="8.625" style="3" customWidth="1"/>
    <col min="775" max="775" width="4.625" style="3" customWidth="1"/>
    <col min="776" max="776" width="8.625" style="3" customWidth="1"/>
    <col min="777" max="777" width="4.625" style="3" customWidth="1"/>
    <col min="778" max="778" width="8.625" style="3" customWidth="1"/>
    <col min="779" max="779" width="28.5" style="3" customWidth="1"/>
    <col min="780" max="780" width="9" style="3"/>
    <col min="781" max="781" width="8.625" style="3" customWidth="1"/>
    <col min="782" max="1023" width="9" style="3"/>
    <col min="1024" max="1025" width="4.625" style="3" customWidth="1"/>
    <col min="1026" max="1026" width="15.75" style="3" customWidth="1"/>
    <col min="1027" max="1027" width="4.625" style="3" customWidth="1"/>
    <col min="1028" max="1028" width="8.625" style="3" customWidth="1"/>
    <col min="1029" max="1029" width="4.625" style="3" customWidth="1"/>
    <col min="1030" max="1030" width="8.625" style="3" customWidth="1"/>
    <col min="1031" max="1031" width="4.625" style="3" customWidth="1"/>
    <col min="1032" max="1032" width="8.625" style="3" customWidth="1"/>
    <col min="1033" max="1033" width="4.625" style="3" customWidth="1"/>
    <col min="1034" max="1034" width="8.625" style="3" customWidth="1"/>
    <col min="1035" max="1035" width="28.5" style="3" customWidth="1"/>
    <col min="1036" max="1036" width="9" style="3"/>
    <col min="1037" max="1037" width="8.625" style="3" customWidth="1"/>
    <col min="1038" max="1279" width="9" style="3"/>
    <col min="1280" max="1281" width="4.625" style="3" customWidth="1"/>
    <col min="1282" max="1282" width="15.75" style="3" customWidth="1"/>
    <col min="1283" max="1283" width="4.625" style="3" customWidth="1"/>
    <col min="1284" max="1284" width="8.625" style="3" customWidth="1"/>
    <col min="1285" max="1285" width="4.625" style="3" customWidth="1"/>
    <col min="1286" max="1286" width="8.625" style="3" customWidth="1"/>
    <col min="1287" max="1287" width="4.625" style="3" customWidth="1"/>
    <col min="1288" max="1288" width="8.625" style="3" customWidth="1"/>
    <col min="1289" max="1289" width="4.625" style="3" customWidth="1"/>
    <col min="1290" max="1290" width="8.625" style="3" customWidth="1"/>
    <col min="1291" max="1291" width="28.5" style="3" customWidth="1"/>
    <col min="1292" max="1292" width="9" style="3"/>
    <col min="1293" max="1293" width="8.625" style="3" customWidth="1"/>
    <col min="1294" max="1535" width="9" style="3"/>
    <col min="1536" max="1537" width="4.625" style="3" customWidth="1"/>
    <col min="1538" max="1538" width="15.75" style="3" customWidth="1"/>
    <col min="1539" max="1539" width="4.625" style="3" customWidth="1"/>
    <col min="1540" max="1540" width="8.625" style="3" customWidth="1"/>
    <col min="1541" max="1541" width="4.625" style="3" customWidth="1"/>
    <col min="1542" max="1542" width="8.625" style="3" customWidth="1"/>
    <col min="1543" max="1543" width="4.625" style="3" customWidth="1"/>
    <col min="1544" max="1544" width="8.625" style="3" customWidth="1"/>
    <col min="1545" max="1545" width="4.625" style="3" customWidth="1"/>
    <col min="1546" max="1546" width="8.625" style="3" customWidth="1"/>
    <col min="1547" max="1547" width="28.5" style="3" customWidth="1"/>
    <col min="1548" max="1548" width="9" style="3"/>
    <col min="1549" max="1549" width="8.625" style="3" customWidth="1"/>
    <col min="1550" max="1791" width="9" style="3"/>
    <col min="1792" max="1793" width="4.625" style="3" customWidth="1"/>
    <col min="1794" max="1794" width="15.75" style="3" customWidth="1"/>
    <col min="1795" max="1795" width="4.625" style="3" customWidth="1"/>
    <col min="1796" max="1796" width="8.625" style="3" customWidth="1"/>
    <col min="1797" max="1797" width="4.625" style="3" customWidth="1"/>
    <col min="1798" max="1798" width="8.625" style="3" customWidth="1"/>
    <col min="1799" max="1799" width="4.625" style="3" customWidth="1"/>
    <col min="1800" max="1800" width="8.625" style="3" customWidth="1"/>
    <col min="1801" max="1801" width="4.625" style="3" customWidth="1"/>
    <col min="1802" max="1802" width="8.625" style="3" customWidth="1"/>
    <col min="1803" max="1803" width="28.5" style="3" customWidth="1"/>
    <col min="1804" max="1804" width="9" style="3"/>
    <col min="1805" max="1805" width="8.625" style="3" customWidth="1"/>
    <col min="1806" max="2047" width="9" style="3"/>
    <col min="2048" max="2049" width="4.625" style="3" customWidth="1"/>
    <col min="2050" max="2050" width="15.75" style="3" customWidth="1"/>
    <col min="2051" max="2051" width="4.625" style="3" customWidth="1"/>
    <col min="2052" max="2052" width="8.625" style="3" customWidth="1"/>
    <col min="2053" max="2053" width="4.625" style="3" customWidth="1"/>
    <col min="2054" max="2054" width="8.625" style="3" customWidth="1"/>
    <col min="2055" max="2055" width="4.625" style="3" customWidth="1"/>
    <col min="2056" max="2056" width="8.625" style="3" customWidth="1"/>
    <col min="2057" max="2057" width="4.625" style="3" customWidth="1"/>
    <col min="2058" max="2058" width="8.625" style="3" customWidth="1"/>
    <col min="2059" max="2059" width="28.5" style="3" customWidth="1"/>
    <col min="2060" max="2060" width="9" style="3"/>
    <col min="2061" max="2061" width="8.625" style="3" customWidth="1"/>
    <col min="2062" max="2303" width="9" style="3"/>
    <col min="2304" max="2305" width="4.625" style="3" customWidth="1"/>
    <col min="2306" max="2306" width="15.75" style="3" customWidth="1"/>
    <col min="2307" max="2307" width="4.625" style="3" customWidth="1"/>
    <col min="2308" max="2308" width="8.625" style="3" customWidth="1"/>
    <col min="2309" max="2309" width="4.625" style="3" customWidth="1"/>
    <col min="2310" max="2310" width="8.625" style="3" customWidth="1"/>
    <col min="2311" max="2311" width="4.625" style="3" customWidth="1"/>
    <col min="2312" max="2312" width="8.625" style="3" customWidth="1"/>
    <col min="2313" max="2313" width="4.625" style="3" customWidth="1"/>
    <col min="2314" max="2314" width="8.625" style="3" customWidth="1"/>
    <col min="2315" max="2315" width="28.5" style="3" customWidth="1"/>
    <col min="2316" max="2316" width="9" style="3"/>
    <col min="2317" max="2317" width="8.625" style="3" customWidth="1"/>
    <col min="2318" max="2559" width="9" style="3"/>
    <col min="2560" max="2561" width="4.625" style="3" customWidth="1"/>
    <col min="2562" max="2562" width="15.75" style="3" customWidth="1"/>
    <col min="2563" max="2563" width="4.625" style="3" customWidth="1"/>
    <col min="2564" max="2564" width="8.625" style="3" customWidth="1"/>
    <col min="2565" max="2565" width="4.625" style="3" customWidth="1"/>
    <col min="2566" max="2566" width="8.625" style="3" customWidth="1"/>
    <col min="2567" max="2567" width="4.625" style="3" customWidth="1"/>
    <col min="2568" max="2568" width="8.625" style="3" customWidth="1"/>
    <col min="2569" max="2569" width="4.625" style="3" customWidth="1"/>
    <col min="2570" max="2570" width="8.625" style="3" customWidth="1"/>
    <col min="2571" max="2571" width="28.5" style="3" customWidth="1"/>
    <col min="2572" max="2572" width="9" style="3"/>
    <col min="2573" max="2573" width="8.625" style="3" customWidth="1"/>
    <col min="2574" max="2815" width="9" style="3"/>
    <col min="2816" max="2817" width="4.625" style="3" customWidth="1"/>
    <col min="2818" max="2818" width="15.75" style="3" customWidth="1"/>
    <col min="2819" max="2819" width="4.625" style="3" customWidth="1"/>
    <col min="2820" max="2820" width="8.625" style="3" customWidth="1"/>
    <col min="2821" max="2821" width="4.625" style="3" customWidth="1"/>
    <col min="2822" max="2822" width="8.625" style="3" customWidth="1"/>
    <col min="2823" max="2823" width="4.625" style="3" customWidth="1"/>
    <col min="2824" max="2824" width="8.625" style="3" customWidth="1"/>
    <col min="2825" max="2825" width="4.625" style="3" customWidth="1"/>
    <col min="2826" max="2826" width="8.625" style="3" customWidth="1"/>
    <col min="2827" max="2827" width="28.5" style="3" customWidth="1"/>
    <col min="2828" max="2828" width="9" style="3"/>
    <col min="2829" max="2829" width="8.625" style="3" customWidth="1"/>
    <col min="2830" max="3071" width="9" style="3"/>
    <col min="3072" max="3073" width="4.625" style="3" customWidth="1"/>
    <col min="3074" max="3074" width="15.75" style="3" customWidth="1"/>
    <col min="3075" max="3075" width="4.625" style="3" customWidth="1"/>
    <col min="3076" max="3076" width="8.625" style="3" customWidth="1"/>
    <col min="3077" max="3077" width="4.625" style="3" customWidth="1"/>
    <col min="3078" max="3078" width="8.625" style="3" customWidth="1"/>
    <col min="3079" max="3079" width="4.625" style="3" customWidth="1"/>
    <col min="3080" max="3080" width="8.625" style="3" customWidth="1"/>
    <col min="3081" max="3081" width="4.625" style="3" customWidth="1"/>
    <col min="3082" max="3082" width="8.625" style="3" customWidth="1"/>
    <col min="3083" max="3083" width="28.5" style="3" customWidth="1"/>
    <col min="3084" max="3084" width="9" style="3"/>
    <col min="3085" max="3085" width="8.625" style="3" customWidth="1"/>
    <col min="3086" max="3327" width="9" style="3"/>
    <col min="3328" max="3329" width="4.625" style="3" customWidth="1"/>
    <col min="3330" max="3330" width="15.75" style="3" customWidth="1"/>
    <col min="3331" max="3331" width="4.625" style="3" customWidth="1"/>
    <col min="3332" max="3332" width="8.625" style="3" customWidth="1"/>
    <col min="3333" max="3333" width="4.625" style="3" customWidth="1"/>
    <col min="3334" max="3334" width="8.625" style="3" customWidth="1"/>
    <col min="3335" max="3335" width="4.625" style="3" customWidth="1"/>
    <col min="3336" max="3336" width="8.625" style="3" customWidth="1"/>
    <col min="3337" max="3337" width="4.625" style="3" customWidth="1"/>
    <col min="3338" max="3338" width="8.625" style="3" customWidth="1"/>
    <col min="3339" max="3339" width="28.5" style="3" customWidth="1"/>
    <col min="3340" max="3340" width="9" style="3"/>
    <col min="3341" max="3341" width="8.625" style="3" customWidth="1"/>
    <col min="3342" max="3583" width="9" style="3"/>
    <col min="3584" max="3585" width="4.625" style="3" customWidth="1"/>
    <col min="3586" max="3586" width="15.75" style="3" customWidth="1"/>
    <col min="3587" max="3587" width="4.625" style="3" customWidth="1"/>
    <col min="3588" max="3588" width="8.625" style="3" customWidth="1"/>
    <col min="3589" max="3589" width="4.625" style="3" customWidth="1"/>
    <col min="3590" max="3590" width="8.625" style="3" customWidth="1"/>
    <col min="3591" max="3591" width="4.625" style="3" customWidth="1"/>
    <col min="3592" max="3592" width="8.625" style="3" customWidth="1"/>
    <col min="3593" max="3593" width="4.625" style="3" customWidth="1"/>
    <col min="3594" max="3594" width="8.625" style="3" customWidth="1"/>
    <col min="3595" max="3595" width="28.5" style="3" customWidth="1"/>
    <col min="3596" max="3596" width="9" style="3"/>
    <col min="3597" max="3597" width="8.625" style="3" customWidth="1"/>
    <col min="3598" max="3839" width="9" style="3"/>
    <col min="3840" max="3841" width="4.625" style="3" customWidth="1"/>
    <col min="3842" max="3842" width="15.75" style="3" customWidth="1"/>
    <col min="3843" max="3843" width="4.625" style="3" customWidth="1"/>
    <col min="3844" max="3844" width="8.625" style="3" customWidth="1"/>
    <col min="3845" max="3845" width="4.625" style="3" customWidth="1"/>
    <col min="3846" max="3846" width="8.625" style="3" customWidth="1"/>
    <col min="3847" max="3847" width="4.625" style="3" customWidth="1"/>
    <col min="3848" max="3848" width="8.625" style="3" customWidth="1"/>
    <col min="3849" max="3849" width="4.625" style="3" customWidth="1"/>
    <col min="3850" max="3850" width="8.625" style="3" customWidth="1"/>
    <col min="3851" max="3851" width="28.5" style="3" customWidth="1"/>
    <col min="3852" max="3852" width="9" style="3"/>
    <col min="3853" max="3853" width="8.625" style="3" customWidth="1"/>
    <col min="3854" max="4095" width="9" style="3"/>
    <col min="4096" max="4097" width="4.625" style="3" customWidth="1"/>
    <col min="4098" max="4098" width="15.75" style="3" customWidth="1"/>
    <col min="4099" max="4099" width="4.625" style="3" customWidth="1"/>
    <col min="4100" max="4100" width="8.625" style="3" customWidth="1"/>
    <col min="4101" max="4101" width="4.625" style="3" customWidth="1"/>
    <col min="4102" max="4102" width="8.625" style="3" customWidth="1"/>
    <col min="4103" max="4103" width="4.625" style="3" customWidth="1"/>
    <col min="4104" max="4104" width="8.625" style="3" customWidth="1"/>
    <col min="4105" max="4105" width="4.625" style="3" customWidth="1"/>
    <col min="4106" max="4106" width="8.625" style="3" customWidth="1"/>
    <col min="4107" max="4107" width="28.5" style="3" customWidth="1"/>
    <col min="4108" max="4108" width="9" style="3"/>
    <col min="4109" max="4109" width="8.625" style="3" customWidth="1"/>
    <col min="4110" max="4351" width="9" style="3"/>
    <col min="4352" max="4353" width="4.625" style="3" customWidth="1"/>
    <col min="4354" max="4354" width="15.75" style="3" customWidth="1"/>
    <col min="4355" max="4355" width="4.625" style="3" customWidth="1"/>
    <col min="4356" max="4356" width="8.625" style="3" customWidth="1"/>
    <col min="4357" max="4357" width="4.625" style="3" customWidth="1"/>
    <col min="4358" max="4358" width="8.625" style="3" customWidth="1"/>
    <col min="4359" max="4359" width="4.625" style="3" customWidth="1"/>
    <col min="4360" max="4360" width="8.625" style="3" customWidth="1"/>
    <col min="4361" max="4361" width="4.625" style="3" customWidth="1"/>
    <col min="4362" max="4362" width="8.625" style="3" customWidth="1"/>
    <col min="4363" max="4363" width="28.5" style="3" customWidth="1"/>
    <col min="4364" max="4364" width="9" style="3"/>
    <col min="4365" max="4365" width="8.625" style="3" customWidth="1"/>
    <col min="4366" max="4607" width="9" style="3"/>
    <col min="4608" max="4609" width="4.625" style="3" customWidth="1"/>
    <col min="4610" max="4610" width="15.75" style="3" customWidth="1"/>
    <col min="4611" max="4611" width="4.625" style="3" customWidth="1"/>
    <col min="4612" max="4612" width="8.625" style="3" customWidth="1"/>
    <col min="4613" max="4613" width="4.625" style="3" customWidth="1"/>
    <col min="4614" max="4614" width="8.625" style="3" customWidth="1"/>
    <col min="4615" max="4615" width="4.625" style="3" customWidth="1"/>
    <col min="4616" max="4616" width="8.625" style="3" customWidth="1"/>
    <col min="4617" max="4617" width="4.625" style="3" customWidth="1"/>
    <col min="4618" max="4618" width="8.625" style="3" customWidth="1"/>
    <col min="4619" max="4619" width="28.5" style="3" customWidth="1"/>
    <col min="4620" max="4620" width="9" style="3"/>
    <col min="4621" max="4621" width="8.625" style="3" customWidth="1"/>
    <col min="4622" max="4863" width="9" style="3"/>
    <col min="4864" max="4865" width="4.625" style="3" customWidth="1"/>
    <col min="4866" max="4866" width="15.75" style="3" customWidth="1"/>
    <col min="4867" max="4867" width="4.625" style="3" customWidth="1"/>
    <col min="4868" max="4868" width="8.625" style="3" customWidth="1"/>
    <col min="4869" max="4869" width="4.625" style="3" customWidth="1"/>
    <col min="4870" max="4870" width="8.625" style="3" customWidth="1"/>
    <col min="4871" max="4871" width="4.625" style="3" customWidth="1"/>
    <col min="4872" max="4872" width="8.625" style="3" customWidth="1"/>
    <col min="4873" max="4873" width="4.625" style="3" customWidth="1"/>
    <col min="4874" max="4874" width="8.625" style="3" customWidth="1"/>
    <col min="4875" max="4875" width="28.5" style="3" customWidth="1"/>
    <col min="4876" max="4876" width="9" style="3"/>
    <col min="4877" max="4877" width="8.625" style="3" customWidth="1"/>
    <col min="4878" max="5119" width="9" style="3"/>
    <col min="5120" max="5121" width="4.625" style="3" customWidth="1"/>
    <col min="5122" max="5122" width="15.75" style="3" customWidth="1"/>
    <col min="5123" max="5123" width="4.625" style="3" customWidth="1"/>
    <col min="5124" max="5124" width="8.625" style="3" customWidth="1"/>
    <col min="5125" max="5125" width="4.625" style="3" customWidth="1"/>
    <col min="5126" max="5126" width="8.625" style="3" customWidth="1"/>
    <col min="5127" max="5127" width="4.625" style="3" customWidth="1"/>
    <col min="5128" max="5128" width="8.625" style="3" customWidth="1"/>
    <col min="5129" max="5129" width="4.625" style="3" customWidth="1"/>
    <col min="5130" max="5130" width="8.625" style="3" customWidth="1"/>
    <col min="5131" max="5131" width="28.5" style="3" customWidth="1"/>
    <col min="5132" max="5132" width="9" style="3"/>
    <col min="5133" max="5133" width="8.625" style="3" customWidth="1"/>
    <col min="5134" max="5375" width="9" style="3"/>
    <col min="5376" max="5377" width="4.625" style="3" customWidth="1"/>
    <col min="5378" max="5378" width="15.75" style="3" customWidth="1"/>
    <col min="5379" max="5379" width="4.625" style="3" customWidth="1"/>
    <col min="5380" max="5380" width="8.625" style="3" customWidth="1"/>
    <col min="5381" max="5381" width="4.625" style="3" customWidth="1"/>
    <col min="5382" max="5382" width="8.625" style="3" customWidth="1"/>
    <col min="5383" max="5383" width="4.625" style="3" customWidth="1"/>
    <col min="5384" max="5384" width="8.625" style="3" customWidth="1"/>
    <col min="5385" max="5385" width="4.625" style="3" customWidth="1"/>
    <col min="5386" max="5386" width="8.625" style="3" customWidth="1"/>
    <col min="5387" max="5387" width="28.5" style="3" customWidth="1"/>
    <col min="5388" max="5388" width="9" style="3"/>
    <col min="5389" max="5389" width="8.625" style="3" customWidth="1"/>
    <col min="5390" max="5631" width="9" style="3"/>
    <col min="5632" max="5633" width="4.625" style="3" customWidth="1"/>
    <col min="5634" max="5634" width="15.75" style="3" customWidth="1"/>
    <col min="5635" max="5635" width="4.625" style="3" customWidth="1"/>
    <col min="5636" max="5636" width="8.625" style="3" customWidth="1"/>
    <col min="5637" max="5637" width="4.625" style="3" customWidth="1"/>
    <col min="5638" max="5638" width="8.625" style="3" customWidth="1"/>
    <col min="5639" max="5639" width="4.625" style="3" customWidth="1"/>
    <col min="5640" max="5640" width="8.625" style="3" customWidth="1"/>
    <col min="5641" max="5641" width="4.625" style="3" customWidth="1"/>
    <col min="5642" max="5642" width="8.625" style="3" customWidth="1"/>
    <col min="5643" max="5643" width="28.5" style="3" customWidth="1"/>
    <col min="5644" max="5644" width="9" style="3"/>
    <col min="5645" max="5645" width="8.625" style="3" customWidth="1"/>
    <col min="5646" max="5887" width="9" style="3"/>
    <col min="5888" max="5889" width="4.625" style="3" customWidth="1"/>
    <col min="5890" max="5890" width="15.75" style="3" customWidth="1"/>
    <col min="5891" max="5891" width="4.625" style="3" customWidth="1"/>
    <col min="5892" max="5892" width="8.625" style="3" customWidth="1"/>
    <col min="5893" max="5893" width="4.625" style="3" customWidth="1"/>
    <col min="5894" max="5894" width="8.625" style="3" customWidth="1"/>
    <col min="5895" max="5895" width="4.625" style="3" customWidth="1"/>
    <col min="5896" max="5896" width="8.625" style="3" customWidth="1"/>
    <col min="5897" max="5897" width="4.625" style="3" customWidth="1"/>
    <col min="5898" max="5898" width="8.625" style="3" customWidth="1"/>
    <col min="5899" max="5899" width="28.5" style="3" customWidth="1"/>
    <col min="5900" max="5900" width="9" style="3"/>
    <col min="5901" max="5901" width="8.625" style="3" customWidth="1"/>
    <col min="5902" max="6143" width="9" style="3"/>
    <col min="6144" max="6145" width="4.625" style="3" customWidth="1"/>
    <col min="6146" max="6146" width="15.75" style="3" customWidth="1"/>
    <col min="6147" max="6147" width="4.625" style="3" customWidth="1"/>
    <col min="6148" max="6148" width="8.625" style="3" customWidth="1"/>
    <col min="6149" max="6149" width="4.625" style="3" customWidth="1"/>
    <col min="6150" max="6150" width="8.625" style="3" customWidth="1"/>
    <col min="6151" max="6151" width="4.625" style="3" customWidth="1"/>
    <col min="6152" max="6152" width="8.625" style="3" customWidth="1"/>
    <col min="6153" max="6153" width="4.625" style="3" customWidth="1"/>
    <col min="6154" max="6154" width="8.625" style="3" customWidth="1"/>
    <col min="6155" max="6155" width="28.5" style="3" customWidth="1"/>
    <col min="6156" max="6156" width="9" style="3"/>
    <col min="6157" max="6157" width="8.625" style="3" customWidth="1"/>
    <col min="6158" max="6399" width="9" style="3"/>
    <col min="6400" max="6401" width="4.625" style="3" customWidth="1"/>
    <col min="6402" max="6402" width="15.75" style="3" customWidth="1"/>
    <col min="6403" max="6403" width="4.625" style="3" customWidth="1"/>
    <col min="6404" max="6404" width="8.625" style="3" customWidth="1"/>
    <col min="6405" max="6405" width="4.625" style="3" customWidth="1"/>
    <col min="6406" max="6406" width="8.625" style="3" customWidth="1"/>
    <col min="6407" max="6407" width="4.625" style="3" customWidth="1"/>
    <col min="6408" max="6408" width="8.625" style="3" customWidth="1"/>
    <col min="6409" max="6409" width="4.625" style="3" customWidth="1"/>
    <col min="6410" max="6410" width="8.625" style="3" customWidth="1"/>
    <col min="6411" max="6411" width="28.5" style="3" customWidth="1"/>
    <col min="6412" max="6412" width="9" style="3"/>
    <col min="6413" max="6413" width="8.625" style="3" customWidth="1"/>
    <col min="6414" max="6655" width="9" style="3"/>
    <col min="6656" max="6657" width="4.625" style="3" customWidth="1"/>
    <col min="6658" max="6658" width="15.75" style="3" customWidth="1"/>
    <col min="6659" max="6659" width="4.625" style="3" customWidth="1"/>
    <col min="6660" max="6660" width="8.625" style="3" customWidth="1"/>
    <col min="6661" max="6661" width="4.625" style="3" customWidth="1"/>
    <col min="6662" max="6662" width="8.625" style="3" customWidth="1"/>
    <col min="6663" max="6663" width="4.625" style="3" customWidth="1"/>
    <col min="6664" max="6664" width="8.625" style="3" customWidth="1"/>
    <col min="6665" max="6665" width="4.625" style="3" customWidth="1"/>
    <col min="6666" max="6666" width="8.625" style="3" customWidth="1"/>
    <col min="6667" max="6667" width="28.5" style="3" customWidth="1"/>
    <col min="6668" max="6668" width="9" style="3"/>
    <col min="6669" max="6669" width="8.625" style="3" customWidth="1"/>
    <col min="6670" max="6911" width="9" style="3"/>
    <col min="6912" max="6913" width="4.625" style="3" customWidth="1"/>
    <col min="6914" max="6914" width="15.75" style="3" customWidth="1"/>
    <col min="6915" max="6915" width="4.625" style="3" customWidth="1"/>
    <col min="6916" max="6916" width="8.625" style="3" customWidth="1"/>
    <col min="6917" max="6917" width="4.625" style="3" customWidth="1"/>
    <col min="6918" max="6918" width="8.625" style="3" customWidth="1"/>
    <col min="6919" max="6919" width="4.625" style="3" customWidth="1"/>
    <col min="6920" max="6920" width="8.625" style="3" customWidth="1"/>
    <col min="6921" max="6921" width="4.625" style="3" customWidth="1"/>
    <col min="6922" max="6922" width="8.625" style="3" customWidth="1"/>
    <col min="6923" max="6923" width="28.5" style="3" customWidth="1"/>
    <col min="6924" max="6924" width="9" style="3"/>
    <col min="6925" max="6925" width="8.625" style="3" customWidth="1"/>
    <col min="6926" max="7167" width="9" style="3"/>
    <col min="7168" max="7169" width="4.625" style="3" customWidth="1"/>
    <col min="7170" max="7170" width="15.75" style="3" customWidth="1"/>
    <col min="7171" max="7171" width="4.625" style="3" customWidth="1"/>
    <col min="7172" max="7172" width="8.625" style="3" customWidth="1"/>
    <col min="7173" max="7173" width="4.625" style="3" customWidth="1"/>
    <col min="7174" max="7174" width="8.625" style="3" customWidth="1"/>
    <col min="7175" max="7175" width="4.625" style="3" customWidth="1"/>
    <col min="7176" max="7176" width="8.625" style="3" customWidth="1"/>
    <col min="7177" max="7177" width="4.625" style="3" customWidth="1"/>
    <col min="7178" max="7178" width="8.625" style="3" customWidth="1"/>
    <col min="7179" max="7179" width="28.5" style="3" customWidth="1"/>
    <col min="7180" max="7180" width="9" style="3"/>
    <col min="7181" max="7181" width="8.625" style="3" customWidth="1"/>
    <col min="7182" max="7423" width="9" style="3"/>
    <col min="7424" max="7425" width="4.625" style="3" customWidth="1"/>
    <col min="7426" max="7426" width="15.75" style="3" customWidth="1"/>
    <col min="7427" max="7427" width="4.625" style="3" customWidth="1"/>
    <col min="7428" max="7428" width="8.625" style="3" customWidth="1"/>
    <col min="7429" max="7429" width="4.625" style="3" customWidth="1"/>
    <col min="7430" max="7430" width="8.625" style="3" customWidth="1"/>
    <col min="7431" max="7431" width="4.625" style="3" customWidth="1"/>
    <col min="7432" max="7432" width="8.625" style="3" customWidth="1"/>
    <col min="7433" max="7433" width="4.625" style="3" customWidth="1"/>
    <col min="7434" max="7434" width="8.625" style="3" customWidth="1"/>
    <col min="7435" max="7435" width="28.5" style="3" customWidth="1"/>
    <col min="7436" max="7436" width="9" style="3"/>
    <col min="7437" max="7437" width="8.625" style="3" customWidth="1"/>
    <col min="7438" max="7679" width="9" style="3"/>
    <col min="7680" max="7681" width="4.625" style="3" customWidth="1"/>
    <col min="7682" max="7682" width="15.75" style="3" customWidth="1"/>
    <col min="7683" max="7683" width="4.625" style="3" customWidth="1"/>
    <col min="7684" max="7684" width="8.625" style="3" customWidth="1"/>
    <col min="7685" max="7685" width="4.625" style="3" customWidth="1"/>
    <col min="7686" max="7686" width="8.625" style="3" customWidth="1"/>
    <col min="7687" max="7687" width="4.625" style="3" customWidth="1"/>
    <col min="7688" max="7688" width="8.625" style="3" customWidth="1"/>
    <col min="7689" max="7689" width="4.625" style="3" customWidth="1"/>
    <col min="7690" max="7690" width="8.625" style="3" customWidth="1"/>
    <col min="7691" max="7691" width="28.5" style="3" customWidth="1"/>
    <col min="7692" max="7692" width="9" style="3"/>
    <col min="7693" max="7693" width="8.625" style="3" customWidth="1"/>
    <col min="7694" max="7935" width="9" style="3"/>
    <col min="7936" max="7937" width="4.625" style="3" customWidth="1"/>
    <col min="7938" max="7938" width="15.75" style="3" customWidth="1"/>
    <col min="7939" max="7939" width="4.625" style="3" customWidth="1"/>
    <col min="7940" max="7940" width="8.625" style="3" customWidth="1"/>
    <col min="7941" max="7941" width="4.625" style="3" customWidth="1"/>
    <col min="7942" max="7942" width="8.625" style="3" customWidth="1"/>
    <col min="7943" max="7943" width="4.625" style="3" customWidth="1"/>
    <col min="7944" max="7944" width="8.625" style="3" customWidth="1"/>
    <col min="7945" max="7945" width="4.625" style="3" customWidth="1"/>
    <col min="7946" max="7946" width="8.625" style="3" customWidth="1"/>
    <col min="7947" max="7947" width="28.5" style="3" customWidth="1"/>
    <col min="7948" max="7948" width="9" style="3"/>
    <col min="7949" max="7949" width="8.625" style="3" customWidth="1"/>
    <col min="7950" max="8191" width="9" style="3"/>
    <col min="8192" max="8193" width="4.625" style="3" customWidth="1"/>
    <col min="8194" max="8194" width="15.75" style="3" customWidth="1"/>
    <col min="8195" max="8195" width="4.625" style="3" customWidth="1"/>
    <col min="8196" max="8196" width="8.625" style="3" customWidth="1"/>
    <col min="8197" max="8197" width="4.625" style="3" customWidth="1"/>
    <col min="8198" max="8198" width="8.625" style="3" customWidth="1"/>
    <col min="8199" max="8199" width="4.625" style="3" customWidth="1"/>
    <col min="8200" max="8200" width="8.625" style="3" customWidth="1"/>
    <col min="8201" max="8201" width="4.625" style="3" customWidth="1"/>
    <col min="8202" max="8202" width="8.625" style="3" customWidth="1"/>
    <col min="8203" max="8203" width="28.5" style="3" customWidth="1"/>
    <col min="8204" max="8204" width="9" style="3"/>
    <col min="8205" max="8205" width="8.625" style="3" customWidth="1"/>
    <col min="8206" max="8447" width="9" style="3"/>
    <col min="8448" max="8449" width="4.625" style="3" customWidth="1"/>
    <col min="8450" max="8450" width="15.75" style="3" customWidth="1"/>
    <col min="8451" max="8451" width="4.625" style="3" customWidth="1"/>
    <col min="8452" max="8452" width="8.625" style="3" customWidth="1"/>
    <col min="8453" max="8453" width="4.625" style="3" customWidth="1"/>
    <col min="8454" max="8454" width="8.625" style="3" customWidth="1"/>
    <col min="8455" max="8455" width="4.625" style="3" customWidth="1"/>
    <col min="8456" max="8456" width="8.625" style="3" customWidth="1"/>
    <col min="8457" max="8457" width="4.625" style="3" customWidth="1"/>
    <col min="8458" max="8458" width="8.625" style="3" customWidth="1"/>
    <col min="8459" max="8459" width="28.5" style="3" customWidth="1"/>
    <col min="8460" max="8460" width="9" style="3"/>
    <col min="8461" max="8461" width="8.625" style="3" customWidth="1"/>
    <col min="8462" max="8703" width="9" style="3"/>
    <col min="8704" max="8705" width="4.625" style="3" customWidth="1"/>
    <col min="8706" max="8706" width="15.75" style="3" customWidth="1"/>
    <col min="8707" max="8707" width="4.625" style="3" customWidth="1"/>
    <col min="8708" max="8708" width="8.625" style="3" customWidth="1"/>
    <col min="8709" max="8709" width="4.625" style="3" customWidth="1"/>
    <col min="8710" max="8710" width="8.625" style="3" customWidth="1"/>
    <col min="8711" max="8711" width="4.625" style="3" customWidth="1"/>
    <col min="8712" max="8712" width="8.625" style="3" customWidth="1"/>
    <col min="8713" max="8713" width="4.625" style="3" customWidth="1"/>
    <col min="8714" max="8714" width="8.625" style="3" customWidth="1"/>
    <col min="8715" max="8715" width="28.5" style="3" customWidth="1"/>
    <col min="8716" max="8716" width="9" style="3"/>
    <col min="8717" max="8717" width="8.625" style="3" customWidth="1"/>
    <col min="8718" max="8959" width="9" style="3"/>
    <col min="8960" max="8961" width="4.625" style="3" customWidth="1"/>
    <col min="8962" max="8962" width="15.75" style="3" customWidth="1"/>
    <col min="8963" max="8963" width="4.625" style="3" customWidth="1"/>
    <col min="8964" max="8964" width="8.625" style="3" customWidth="1"/>
    <col min="8965" max="8965" width="4.625" style="3" customWidth="1"/>
    <col min="8966" max="8966" width="8.625" style="3" customWidth="1"/>
    <col min="8967" max="8967" width="4.625" style="3" customWidth="1"/>
    <col min="8968" max="8968" width="8.625" style="3" customWidth="1"/>
    <col min="8969" max="8969" width="4.625" style="3" customWidth="1"/>
    <col min="8970" max="8970" width="8.625" style="3" customWidth="1"/>
    <col min="8971" max="8971" width="28.5" style="3" customWidth="1"/>
    <col min="8972" max="8972" width="9" style="3"/>
    <col min="8973" max="8973" width="8.625" style="3" customWidth="1"/>
    <col min="8974" max="9215" width="9" style="3"/>
    <col min="9216" max="9217" width="4.625" style="3" customWidth="1"/>
    <col min="9218" max="9218" width="15.75" style="3" customWidth="1"/>
    <col min="9219" max="9219" width="4.625" style="3" customWidth="1"/>
    <col min="9220" max="9220" width="8.625" style="3" customWidth="1"/>
    <col min="9221" max="9221" width="4.625" style="3" customWidth="1"/>
    <col min="9222" max="9222" width="8.625" style="3" customWidth="1"/>
    <col min="9223" max="9223" width="4.625" style="3" customWidth="1"/>
    <col min="9224" max="9224" width="8.625" style="3" customWidth="1"/>
    <col min="9225" max="9225" width="4.625" style="3" customWidth="1"/>
    <col min="9226" max="9226" width="8.625" style="3" customWidth="1"/>
    <col min="9227" max="9227" width="28.5" style="3" customWidth="1"/>
    <col min="9228" max="9228" width="9" style="3"/>
    <col min="9229" max="9229" width="8.625" style="3" customWidth="1"/>
    <col min="9230" max="9471" width="9" style="3"/>
    <col min="9472" max="9473" width="4.625" style="3" customWidth="1"/>
    <col min="9474" max="9474" width="15.75" style="3" customWidth="1"/>
    <col min="9475" max="9475" width="4.625" style="3" customWidth="1"/>
    <col min="9476" max="9476" width="8.625" style="3" customWidth="1"/>
    <col min="9477" max="9477" width="4.625" style="3" customWidth="1"/>
    <col min="9478" max="9478" width="8.625" style="3" customWidth="1"/>
    <col min="9479" max="9479" width="4.625" style="3" customWidth="1"/>
    <col min="9480" max="9480" width="8.625" style="3" customWidth="1"/>
    <col min="9481" max="9481" width="4.625" style="3" customWidth="1"/>
    <col min="9482" max="9482" width="8.625" style="3" customWidth="1"/>
    <col min="9483" max="9483" width="28.5" style="3" customWidth="1"/>
    <col min="9484" max="9484" width="9" style="3"/>
    <col min="9485" max="9485" width="8.625" style="3" customWidth="1"/>
    <col min="9486" max="9727" width="9" style="3"/>
    <col min="9728" max="9729" width="4.625" style="3" customWidth="1"/>
    <col min="9730" max="9730" width="15.75" style="3" customWidth="1"/>
    <col min="9731" max="9731" width="4.625" style="3" customWidth="1"/>
    <col min="9732" max="9732" width="8.625" style="3" customWidth="1"/>
    <col min="9733" max="9733" width="4.625" style="3" customWidth="1"/>
    <col min="9734" max="9734" width="8.625" style="3" customWidth="1"/>
    <col min="9735" max="9735" width="4.625" style="3" customWidth="1"/>
    <col min="9736" max="9736" width="8.625" style="3" customWidth="1"/>
    <col min="9737" max="9737" width="4.625" style="3" customWidth="1"/>
    <col min="9738" max="9738" width="8.625" style="3" customWidth="1"/>
    <col min="9739" max="9739" width="28.5" style="3" customWidth="1"/>
    <col min="9740" max="9740" width="9" style="3"/>
    <col min="9741" max="9741" width="8.625" style="3" customWidth="1"/>
    <col min="9742" max="9983" width="9" style="3"/>
    <col min="9984" max="9985" width="4.625" style="3" customWidth="1"/>
    <col min="9986" max="9986" width="15.75" style="3" customWidth="1"/>
    <col min="9987" max="9987" width="4.625" style="3" customWidth="1"/>
    <col min="9988" max="9988" width="8.625" style="3" customWidth="1"/>
    <col min="9989" max="9989" width="4.625" style="3" customWidth="1"/>
    <col min="9990" max="9990" width="8.625" style="3" customWidth="1"/>
    <col min="9991" max="9991" width="4.625" style="3" customWidth="1"/>
    <col min="9992" max="9992" width="8.625" style="3" customWidth="1"/>
    <col min="9993" max="9993" width="4.625" style="3" customWidth="1"/>
    <col min="9994" max="9994" width="8.625" style="3" customWidth="1"/>
    <col min="9995" max="9995" width="28.5" style="3" customWidth="1"/>
    <col min="9996" max="9996" width="9" style="3"/>
    <col min="9997" max="9997" width="8.625" style="3" customWidth="1"/>
    <col min="9998" max="10239" width="9" style="3"/>
    <col min="10240" max="10241" width="4.625" style="3" customWidth="1"/>
    <col min="10242" max="10242" width="15.75" style="3" customWidth="1"/>
    <col min="10243" max="10243" width="4.625" style="3" customWidth="1"/>
    <col min="10244" max="10244" width="8.625" style="3" customWidth="1"/>
    <col min="10245" max="10245" width="4.625" style="3" customWidth="1"/>
    <col min="10246" max="10246" width="8.625" style="3" customWidth="1"/>
    <col min="10247" max="10247" width="4.625" style="3" customWidth="1"/>
    <col min="10248" max="10248" width="8.625" style="3" customWidth="1"/>
    <col min="10249" max="10249" width="4.625" style="3" customWidth="1"/>
    <col min="10250" max="10250" width="8.625" style="3" customWidth="1"/>
    <col min="10251" max="10251" width="28.5" style="3" customWidth="1"/>
    <col min="10252" max="10252" width="9" style="3"/>
    <col min="10253" max="10253" width="8.625" style="3" customWidth="1"/>
    <col min="10254" max="10495" width="9" style="3"/>
    <col min="10496" max="10497" width="4.625" style="3" customWidth="1"/>
    <col min="10498" max="10498" width="15.75" style="3" customWidth="1"/>
    <col min="10499" max="10499" width="4.625" style="3" customWidth="1"/>
    <col min="10500" max="10500" width="8.625" style="3" customWidth="1"/>
    <col min="10501" max="10501" width="4.625" style="3" customWidth="1"/>
    <col min="10502" max="10502" width="8.625" style="3" customWidth="1"/>
    <col min="10503" max="10503" width="4.625" style="3" customWidth="1"/>
    <col min="10504" max="10504" width="8.625" style="3" customWidth="1"/>
    <col min="10505" max="10505" width="4.625" style="3" customWidth="1"/>
    <col min="10506" max="10506" width="8.625" style="3" customWidth="1"/>
    <col min="10507" max="10507" width="28.5" style="3" customWidth="1"/>
    <col min="10508" max="10508" width="9" style="3"/>
    <col min="10509" max="10509" width="8.625" style="3" customWidth="1"/>
    <col min="10510" max="10751" width="9" style="3"/>
    <col min="10752" max="10753" width="4.625" style="3" customWidth="1"/>
    <col min="10754" max="10754" width="15.75" style="3" customWidth="1"/>
    <col min="10755" max="10755" width="4.625" style="3" customWidth="1"/>
    <col min="10756" max="10756" width="8.625" style="3" customWidth="1"/>
    <col min="10757" max="10757" width="4.625" style="3" customWidth="1"/>
    <col min="10758" max="10758" width="8.625" style="3" customWidth="1"/>
    <col min="10759" max="10759" width="4.625" style="3" customWidth="1"/>
    <col min="10760" max="10760" width="8.625" style="3" customWidth="1"/>
    <col min="10761" max="10761" width="4.625" style="3" customWidth="1"/>
    <col min="10762" max="10762" width="8.625" style="3" customWidth="1"/>
    <col min="10763" max="10763" width="28.5" style="3" customWidth="1"/>
    <col min="10764" max="10764" width="9" style="3"/>
    <col min="10765" max="10765" width="8.625" style="3" customWidth="1"/>
    <col min="10766" max="11007" width="9" style="3"/>
    <col min="11008" max="11009" width="4.625" style="3" customWidth="1"/>
    <col min="11010" max="11010" width="15.75" style="3" customWidth="1"/>
    <col min="11011" max="11011" width="4.625" style="3" customWidth="1"/>
    <col min="11012" max="11012" width="8.625" style="3" customWidth="1"/>
    <col min="11013" max="11013" width="4.625" style="3" customWidth="1"/>
    <col min="11014" max="11014" width="8.625" style="3" customWidth="1"/>
    <col min="11015" max="11015" width="4.625" style="3" customWidth="1"/>
    <col min="11016" max="11016" width="8.625" style="3" customWidth="1"/>
    <col min="11017" max="11017" width="4.625" style="3" customWidth="1"/>
    <col min="11018" max="11018" width="8.625" style="3" customWidth="1"/>
    <col min="11019" max="11019" width="28.5" style="3" customWidth="1"/>
    <col min="11020" max="11020" width="9" style="3"/>
    <col min="11021" max="11021" width="8.625" style="3" customWidth="1"/>
    <col min="11022" max="11263" width="9" style="3"/>
    <col min="11264" max="11265" width="4.625" style="3" customWidth="1"/>
    <col min="11266" max="11266" width="15.75" style="3" customWidth="1"/>
    <col min="11267" max="11267" width="4.625" style="3" customWidth="1"/>
    <col min="11268" max="11268" width="8.625" style="3" customWidth="1"/>
    <col min="11269" max="11269" width="4.625" style="3" customWidth="1"/>
    <col min="11270" max="11270" width="8.625" style="3" customWidth="1"/>
    <col min="11271" max="11271" width="4.625" style="3" customWidth="1"/>
    <col min="11272" max="11272" width="8.625" style="3" customWidth="1"/>
    <col min="11273" max="11273" width="4.625" style="3" customWidth="1"/>
    <col min="11274" max="11274" width="8.625" style="3" customWidth="1"/>
    <col min="11275" max="11275" width="28.5" style="3" customWidth="1"/>
    <col min="11276" max="11276" width="9" style="3"/>
    <col min="11277" max="11277" width="8.625" style="3" customWidth="1"/>
    <col min="11278" max="11519" width="9" style="3"/>
    <col min="11520" max="11521" width="4.625" style="3" customWidth="1"/>
    <col min="11522" max="11522" width="15.75" style="3" customWidth="1"/>
    <col min="11523" max="11523" width="4.625" style="3" customWidth="1"/>
    <col min="11524" max="11524" width="8.625" style="3" customWidth="1"/>
    <col min="11525" max="11525" width="4.625" style="3" customWidth="1"/>
    <col min="11526" max="11526" width="8.625" style="3" customWidth="1"/>
    <col min="11527" max="11527" width="4.625" style="3" customWidth="1"/>
    <col min="11528" max="11528" width="8.625" style="3" customWidth="1"/>
    <col min="11529" max="11529" width="4.625" style="3" customWidth="1"/>
    <col min="11530" max="11530" width="8.625" style="3" customWidth="1"/>
    <col min="11531" max="11531" width="28.5" style="3" customWidth="1"/>
    <col min="11532" max="11532" width="9" style="3"/>
    <col min="11533" max="11533" width="8.625" style="3" customWidth="1"/>
    <col min="11534" max="11775" width="9" style="3"/>
    <col min="11776" max="11777" width="4.625" style="3" customWidth="1"/>
    <col min="11778" max="11778" width="15.75" style="3" customWidth="1"/>
    <col min="11779" max="11779" width="4.625" style="3" customWidth="1"/>
    <col min="11780" max="11780" width="8.625" style="3" customWidth="1"/>
    <col min="11781" max="11781" width="4.625" style="3" customWidth="1"/>
    <col min="11782" max="11782" width="8.625" style="3" customWidth="1"/>
    <col min="11783" max="11783" width="4.625" style="3" customWidth="1"/>
    <col min="11784" max="11784" width="8.625" style="3" customWidth="1"/>
    <col min="11785" max="11785" width="4.625" style="3" customWidth="1"/>
    <col min="11786" max="11786" width="8.625" style="3" customWidth="1"/>
    <col min="11787" max="11787" width="28.5" style="3" customWidth="1"/>
    <col min="11788" max="11788" width="9" style="3"/>
    <col min="11789" max="11789" width="8.625" style="3" customWidth="1"/>
    <col min="11790" max="12031" width="9" style="3"/>
    <col min="12032" max="12033" width="4.625" style="3" customWidth="1"/>
    <col min="12034" max="12034" width="15.75" style="3" customWidth="1"/>
    <col min="12035" max="12035" width="4.625" style="3" customWidth="1"/>
    <col min="12036" max="12036" width="8.625" style="3" customWidth="1"/>
    <col min="12037" max="12037" width="4.625" style="3" customWidth="1"/>
    <col min="12038" max="12038" width="8.625" style="3" customWidth="1"/>
    <col min="12039" max="12039" width="4.625" style="3" customWidth="1"/>
    <col min="12040" max="12040" width="8.625" style="3" customWidth="1"/>
    <col min="12041" max="12041" width="4.625" style="3" customWidth="1"/>
    <col min="12042" max="12042" width="8.625" style="3" customWidth="1"/>
    <col min="12043" max="12043" width="28.5" style="3" customWidth="1"/>
    <col min="12044" max="12044" width="9" style="3"/>
    <col min="12045" max="12045" width="8.625" style="3" customWidth="1"/>
    <col min="12046" max="12287" width="9" style="3"/>
    <col min="12288" max="12289" width="4.625" style="3" customWidth="1"/>
    <col min="12290" max="12290" width="15.75" style="3" customWidth="1"/>
    <col min="12291" max="12291" width="4.625" style="3" customWidth="1"/>
    <col min="12292" max="12292" width="8.625" style="3" customWidth="1"/>
    <col min="12293" max="12293" width="4.625" style="3" customWidth="1"/>
    <col min="12294" max="12294" width="8.625" style="3" customWidth="1"/>
    <col min="12295" max="12295" width="4.625" style="3" customWidth="1"/>
    <col min="12296" max="12296" width="8.625" style="3" customWidth="1"/>
    <col min="12297" max="12297" width="4.625" style="3" customWidth="1"/>
    <col min="12298" max="12298" width="8.625" style="3" customWidth="1"/>
    <col min="12299" max="12299" width="28.5" style="3" customWidth="1"/>
    <col min="12300" max="12300" width="9" style="3"/>
    <col min="12301" max="12301" width="8.625" style="3" customWidth="1"/>
    <col min="12302" max="12543" width="9" style="3"/>
    <col min="12544" max="12545" width="4.625" style="3" customWidth="1"/>
    <col min="12546" max="12546" width="15.75" style="3" customWidth="1"/>
    <col min="12547" max="12547" width="4.625" style="3" customWidth="1"/>
    <col min="12548" max="12548" width="8.625" style="3" customWidth="1"/>
    <col min="12549" max="12549" width="4.625" style="3" customWidth="1"/>
    <col min="12550" max="12550" width="8.625" style="3" customWidth="1"/>
    <col min="12551" max="12551" width="4.625" style="3" customWidth="1"/>
    <col min="12552" max="12552" width="8.625" style="3" customWidth="1"/>
    <col min="12553" max="12553" width="4.625" style="3" customWidth="1"/>
    <col min="12554" max="12554" width="8.625" style="3" customWidth="1"/>
    <col min="12555" max="12555" width="28.5" style="3" customWidth="1"/>
    <col min="12556" max="12556" width="9" style="3"/>
    <col min="12557" max="12557" width="8.625" style="3" customWidth="1"/>
    <col min="12558" max="12799" width="9" style="3"/>
    <col min="12800" max="12801" width="4.625" style="3" customWidth="1"/>
    <col min="12802" max="12802" width="15.75" style="3" customWidth="1"/>
    <col min="12803" max="12803" width="4.625" style="3" customWidth="1"/>
    <col min="12804" max="12804" width="8.625" style="3" customWidth="1"/>
    <col min="12805" max="12805" width="4.625" style="3" customWidth="1"/>
    <col min="12806" max="12806" width="8.625" style="3" customWidth="1"/>
    <col min="12807" max="12807" width="4.625" style="3" customWidth="1"/>
    <col min="12808" max="12808" width="8.625" style="3" customWidth="1"/>
    <col min="12809" max="12809" width="4.625" style="3" customWidth="1"/>
    <col min="12810" max="12810" width="8.625" style="3" customWidth="1"/>
    <col min="12811" max="12811" width="28.5" style="3" customWidth="1"/>
    <col min="12812" max="12812" width="9" style="3"/>
    <col min="12813" max="12813" width="8.625" style="3" customWidth="1"/>
    <col min="12814" max="13055" width="9" style="3"/>
    <col min="13056" max="13057" width="4.625" style="3" customWidth="1"/>
    <col min="13058" max="13058" width="15.75" style="3" customWidth="1"/>
    <col min="13059" max="13059" width="4.625" style="3" customWidth="1"/>
    <col min="13060" max="13060" width="8.625" style="3" customWidth="1"/>
    <col min="13061" max="13061" width="4.625" style="3" customWidth="1"/>
    <col min="13062" max="13062" width="8.625" style="3" customWidth="1"/>
    <col min="13063" max="13063" width="4.625" style="3" customWidth="1"/>
    <col min="13064" max="13064" width="8.625" style="3" customWidth="1"/>
    <col min="13065" max="13065" width="4.625" style="3" customWidth="1"/>
    <col min="13066" max="13066" width="8.625" style="3" customWidth="1"/>
    <col min="13067" max="13067" width="28.5" style="3" customWidth="1"/>
    <col min="13068" max="13068" width="9" style="3"/>
    <col min="13069" max="13069" width="8.625" style="3" customWidth="1"/>
    <col min="13070" max="13311" width="9" style="3"/>
    <col min="13312" max="13313" width="4.625" style="3" customWidth="1"/>
    <col min="13314" max="13314" width="15.75" style="3" customWidth="1"/>
    <col min="13315" max="13315" width="4.625" style="3" customWidth="1"/>
    <col min="13316" max="13316" width="8.625" style="3" customWidth="1"/>
    <col min="13317" max="13317" width="4.625" style="3" customWidth="1"/>
    <col min="13318" max="13318" width="8.625" style="3" customWidth="1"/>
    <col min="13319" max="13319" width="4.625" style="3" customWidth="1"/>
    <col min="13320" max="13320" width="8.625" style="3" customWidth="1"/>
    <col min="13321" max="13321" width="4.625" style="3" customWidth="1"/>
    <col min="13322" max="13322" width="8.625" style="3" customWidth="1"/>
    <col min="13323" max="13323" width="28.5" style="3" customWidth="1"/>
    <col min="13324" max="13324" width="9" style="3"/>
    <col min="13325" max="13325" width="8.625" style="3" customWidth="1"/>
    <col min="13326" max="13567" width="9" style="3"/>
    <col min="13568" max="13569" width="4.625" style="3" customWidth="1"/>
    <col min="13570" max="13570" width="15.75" style="3" customWidth="1"/>
    <col min="13571" max="13571" width="4.625" style="3" customWidth="1"/>
    <col min="13572" max="13572" width="8.625" style="3" customWidth="1"/>
    <col min="13573" max="13573" width="4.625" style="3" customWidth="1"/>
    <col min="13574" max="13574" width="8.625" style="3" customWidth="1"/>
    <col min="13575" max="13575" width="4.625" style="3" customWidth="1"/>
    <col min="13576" max="13576" width="8.625" style="3" customWidth="1"/>
    <col min="13577" max="13577" width="4.625" style="3" customWidth="1"/>
    <col min="13578" max="13578" width="8.625" style="3" customWidth="1"/>
    <col min="13579" max="13579" width="28.5" style="3" customWidth="1"/>
    <col min="13580" max="13580" width="9" style="3"/>
    <col min="13581" max="13581" width="8.625" style="3" customWidth="1"/>
    <col min="13582" max="13823" width="9" style="3"/>
    <col min="13824" max="13825" width="4.625" style="3" customWidth="1"/>
    <col min="13826" max="13826" width="15.75" style="3" customWidth="1"/>
    <col min="13827" max="13827" width="4.625" style="3" customWidth="1"/>
    <col min="13828" max="13828" width="8.625" style="3" customWidth="1"/>
    <col min="13829" max="13829" width="4.625" style="3" customWidth="1"/>
    <col min="13830" max="13830" width="8.625" style="3" customWidth="1"/>
    <col min="13831" max="13831" width="4.625" style="3" customWidth="1"/>
    <col min="13832" max="13832" width="8.625" style="3" customWidth="1"/>
    <col min="13833" max="13833" width="4.625" style="3" customWidth="1"/>
    <col min="13834" max="13834" width="8.625" style="3" customWidth="1"/>
    <col min="13835" max="13835" width="28.5" style="3" customWidth="1"/>
    <col min="13836" max="13836" width="9" style="3"/>
    <col min="13837" max="13837" width="8.625" style="3" customWidth="1"/>
    <col min="13838" max="14079" width="9" style="3"/>
    <col min="14080" max="14081" width="4.625" style="3" customWidth="1"/>
    <col min="14082" max="14082" width="15.75" style="3" customWidth="1"/>
    <col min="14083" max="14083" width="4.625" style="3" customWidth="1"/>
    <col min="14084" max="14084" width="8.625" style="3" customWidth="1"/>
    <col min="14085" max="14085" width="4.625" style="3" customWidth="1"/>
    <col min="14086" max="14086" width="8.625" style="3" customWidth="1"/>
    <col min="14087" max="14087" width="4.625" style="3" customWidth="1"/>
    <col min="14088" max="14088" width="8.625" style="3" customWidth="1"/>
    <col min="14089" max="14089" width="4.625" style="3" customWidth="1"/>
    <col min="14090" max="14090" width="8.625" style="3" customWidth="1"/>
    <col min="14091" max="14091" width="28.5" style="3" customWidth="1"/>
    <col min="14092" max="14092" width="9" style="3"/>
    <col min="14093" max="14093" width="8.625" style="3" customWidth="1"/>
    <col min="14094" max="14335" width="9" style="3"/>
    <col min="14336" max="14337" width="4.625" style="3" customWidth="1"/>
    <col min="14338" max="14338" width="15.75" style="3" customWidth="1"/>
    <col min="14339" max="14339" width="4.625" style="3" customWidth="1"/>
    <col min="14340" max="14340" width="8.625" style="3" customWidth="1"/>
    <col min="14341" max="14341" width="4.625" style="3" customWidth="1"/>
    <col min="14342" max="14342" width="8.625" style="3" customWidth="1"/>
    <col min="14343" max="14343" width="4.625" style="3" customWidth="1"/>
    <col min="14344" max="14344" width="8.625" style="3" customWidth="1"/>
    <col min="14345" max="14345" width="4.625" style="3" customWidth="1"/>
    <col min="14346" max="14346" width="8.625" style="3" customWidth="1"/>
    <col min="14347" max="14347" width="28.5" style="3" customWidth="1"/>
    <col min="14348" max="14348" width="9" style="3"/>
    <col min="14349" max="14349" width="8.625" style="3" customWidth="1"/>
    <col min="14350" max="14591" width="9" style="3"/>
    <col min="14592" max="14593" width="4.625" style="3" customWidth="1"/>
    <col min="14594" max="14594" width="15.75" style="3" customWidth="1"/>
    <col min="14595" max="14595" width="4.625" style="3" customWidth="1"/>
    <col min="14596" max="14596" width="8.625" style="3" customWidth="1"/>
    <col min="14597" max="14597" width="4.625" style="3" customWidth="1"/>
    <col min="14598" max="14598" width="8.625" style="3" customWidth="1"/>
    <col min="14599" max="14599" width="4.625" style="3" customWidth="1"/>
    <col min="14600" max="14600" width="8.625" style="3" customWidth="1"/>
    <col min="14601" max="14601" width="4.625" style="3" customWidth="1"/>
    <col min="14602" max="14602" width="8.625" style="3" customWidth="1"/>
    <col min="14603" max="14603" width="28.5" style="3" customWidth="1"/>
    <col min="14604" max="14604" width="9" style="3"/>
    <col min="14605" max="14605" width="8.625" style="3" customWidth="1"/>
    <col min="14606" max="14847" width="9" style="3"/>
    <col min="14848" max="14849" width="4.625" style="3" customWidth="1"/>
    <col min="14850" max="14850" width="15.75" style="3" customWidth="1"/>
    <col min="14851" max="14851" width="4.625" style="3" customWidth="1"/>
    <col min="14852" max="14852" width="8.625" style="3" customWidth="1"/>
    <col min="14853" max="14853" width="4.625" style="3" customWidth="1"/>
    <col min="14854" max="14854" width="8.625" style="3" customWidth="1"/>
    <col min="14855" max="14855" width="4.625" style="3" customWidth="1"/>
    <col min="14856" max="14856" width="8.625" style="3" customWidth="1"/>
    <col min="14857" max="14857" width="4.625" style="3" customWidth="1"/>
    <col min="14858" max="14858" width="8.625" style="3" customWidth="1"/>
    <col min="14859" max="14859" width="28.5" style="3" customWidth="1"/>
    <col min="14860" max="14860" width="9" style="3"/>
    <col min="14861" max="14861" width="8.625" style="3" customWidth="1"/>
    <col min="14862" max="15103" width="9" style="3"/>
    <col min="15104" max="15105" width="4.625" style="3" customWidth="1"/>
    <col min="15106" max="15106" width="15.75" style="3" customWidth="1"/>
    <col min="15107" max="15107" width="4.625" style="3" customWidth="1"/>
    <col min="15108" max="15108" width="8.625" style="3" customWidth="1"/>
    <col min="15109" max="15109" width="4.625" style="3" customWidth="1"/>
    <col min="15110" max="15110" width="8.625" style="3" customWidth="1"/>
    <col min="15111" max="15111" width="4.625" style="3" customWidth="1"/>
    <col min="15112" max="15112" width="8.625" style="3" customWidth="1"/>
    <col min="15113" max="15113" width="4.625" style="3" customWidth="1"/>
    <col min="15114" max="15114" width="8.625" style="3" customWidth="1"/>
    <col min="15115" max="15115" width="28.5" style="3" customWidth="1"/>
    <col min="15116" max="15116" width="9" style="3"/>
    <col min="15117" max="15117" width="8.625" style="3" customWidth="1"/>
    <col min="15118" max="15359" width="9" style="3"/>
    <col min="15360" max="15361" width="4.625" style="3" customWidth="1"/>
    <col min="15362" max="15362" width="15.75" style="3" customWidth="1"/>
    <col min="15363" max="15363" width="4.625" style="3" customWidth="1"/>
    <col min="15364" max="15364" width="8.625" style="3" customWidth="1"/>
    <col min="15365" max="15365" width="4.625" style="3" customWidth="1"/>
    <col min="15366" max="15366" width="8.625" style="3" customWidth="1"/>
    <col min="15367" max="15367" width="4.625" style="3" customWidth="1"/>
    <col min="15368" max="15368" width="8.625" style="3" customWidth="1"/>
    <col min="15369" max="15369" width="4.625" style="3" customWidth="1"/>
    <col min="15370" max="15370" width="8.625" style="3" customWidth="1"/>
    <col min="15371" max="15371" width="28.5" style="3" customWidth="1"/>
    <col min="15372" max="15372" width="9" style="3"/>
    <col min="15373" max="15373" width="8.625" style="3" customWidth="1"/>
    <col min="15374" max="15615" width="9" style="3"/>
    <col min="15616" max="15617" width="4.625" style="3" customWidth="1"/>
    <col min="15618" max="15618" width="15.75" style="3" customWidth="1"/>
    <col min="15619" max="15619" width="4.625" style="3" customWidth="1"/>
    <col min="15620" max="15620" width="8.625" style="3" customWidth="1"/>
    <col min="15621" max="15621" width="4.625" style="3" customWidth="1"/>
    <col min="15622" max="15622" width="8.625" style="3" customWidth="1"/>
    <col min="15623" max="15623" width="4.625" style="3" customWidth="1"/>
    <col min="15624" max="15624" width="8.625" style="3" customWidth="1"/>
    <col min="15625" max="15625" width="4.625" style="3" customWidth="1"/>
    <col min="15626" max="15626" width="8.625" style="3" customWidth="1"/>
    <col min="15627" max="15627" width="28.5" style="3" customWidth="1"/>
    <col min="15628" max="15628" width="9" style="3"/>
    <col min="15629" max="15629" width="8.625" style="3" customWidth="1"/>
    <col min="15630" max="15871" width="9" style="3"/>
    <col min="15872" max="15873" width="4.625" style="3" customWidth="1"/>
    <col min="15874" max="15874" width="15.75" style="3" customWidth="1"/>
    <col min="15875" max="15875" width="4.625" style="3" customWidth="1"/>
    <col min="15876" max="15876" width="8.625" style="3" customWidth="1"/>
    <col min="15877" max="15877" width="4.625" style="3" customWidth="1"/>
    <col min="15878" max="15878" width="8.625" style="3" customWidth="1"/>
    <col min="15879" max="15879" width="4.625" style="3" customWidth="1"/>
    <col min="15880" max="15880" width="8.625" style="3" customWidth="1"/>
    <col min="15881" max="15881" width="4.625" style="3" customWidth="1"/>
    <col min="15882" max="15882" width="8.625" style="3" customWidth="1"/>
    <col min="15883" max="15883" width="28.5" style="3" customWidth="1"/>
    <col min="15884" max="15884" width="9" style="3"/>
    <col min="15885" max="15885" width="8.625" style="3" customWidth="1"/>
    <col min="15886" max="16127" width="9" style="3"/>
    <col min="16128" max="16129" width="4.625" style="3" customWidth="1"/>
    <col min="16130" max="16130" width="15.75" style="3" customWidth="1"/>
    <col min="16131" max="16131" width="4.625" style="3" customWidth="1"/>
    <col min="16132" max="16132" width="8.625" style="3" customWidth="1"/>
    <col min="16133" max="16133" width="4.625" style="3" customWidth="1"/>
    <col min="16134" max="16134" width="8.625" style="3" customWidth="1"/>
    <col min="16135" max="16135" width="4.625" style="3" customWidth="1"/>
    <col min="16136" max="16136" width="8.625" style="3" customWidth="1"/>
    <col min="16137" max="16137" width="4.625" style="3" customWidth="1"/>
    <col min="16138" max="16138" width="8.625" style="3" customWidth="1"/>
    <col min="16139" max="16139" width="28.5" style="3" customWidth="1"/>
    <col min="16140" max="16140" width="9" style="3"/>
    <col min="16141" max="16141" width="8.625" style="3" customWidth="1"/>
    <col min="16142" max="16384" width="9" style="3"/>
  </cols>
  <sheetData>
    <row r="1" spans="2:11" ht="26.25" customHeight="1" thickBot="1">
      <c r="B1" s="295"/>
      <c r="C1" s="295"/>
      <c r="D1" s="295"/>
      <c r="E1" s="295"/>
      <c r="F1" s="295"/>
      <c r="G1" s="295"/>
      <c r="H1" s="295"/>
      <c r="I1" s="295"/>
      <c r="J1" s="295"/>
      <c r="K1" s="295"/>
    </row>
    <row r="2" spans="2:11" ht="25.5" customHeight="1">
      <c r="B2" s="836"/>
      <c r="C2" s="837"/>
      <c r="D2" s="838"/>
      <c r="E2" s="839" t="s">
        <v>309</v>
      </c>
      <c r="F2" s="837"/>
      <c r="G2" s="837"/>
      <c r="H2" s="837"/>
      <c r="I2" s="837"/>
      <c r="J2" s="837"/>
      <c r="K2" s="840"/>
    </row>
    <row r="3" spans="2:11" ht="65.25" customHeight="1">
      <c r="B3" s="801" t="s">
        <v>291</v>
      </c>
      <c r="C3" s="824" t="s">
        <v>275</v>
      </c>
      <c r="D3" s="298" t="s">
        <v>292</v>
      </c>
      <c r="E3" s="830"/>
      <c r="F3" s="832"/>
      <c r="G3" s="832"/>
      <c r="H3" s="832"/>
      <c r="I3" s="832"/>
      <c r="J3" s="832"/>
      <c r="K3" s="833"/>
    </row>
    <row r="4" spans="2:11" ht="65.25" customHeight="1">
      <c r="B4" s="801"/>
      <c r="C4" s="825"/>
      <c r="D4" s="298" t="s">
        <v>293</v>
      </c>
      <c r="E4" s="830"/>
      <c r="F4" s="832"/>
      <c r="G4" s="832"/>
      <c r="H4" s="832"/>
      <c r="I4" s="832"/>
      <c r="J4" s="832"/>
      <c r="K4" s="833"/>
    </row>
    <row r="5" spans="2:11" ht="65.25" customHeight="1">
      <c r="B5" s="801"/>
      <c r="C5" s="826"/>
      <c r="D5" s="191" t="s">
        <v>548</v>
      </c>
      <c r="E5" s="830"/>
      <c r="F5" s="832"/>
      <c r="G5" s="832"/>
      <c r="H5" s="832"/>
      <c r="I5" s="832"/>
      <c r="J5" s="832"/>
      <c r="K5" s="833"/>
    </row>
    <row r="6" spans="2:11" ht="65.25" customHeight="1">
      <c r="B6" s="801"/>
      <c r="C6" s="842" t="s">
        <v>294</v>
      </c>
      <c r="D6" s="298" t="s">
        <v>295</v>
      </c>
      <c r="E6" s="830"/>
      <c r="F6" s="832"/>
      <c r="G6" s="832"/>
      <c r="H6" s="832"/>
      <c r="I6" s="832"/>
      <c r="J6" s="832"/>
      <c r="K6" s="833"/>
    </row>
    <row r="7" spans="2:11" ht="65.25" customHeight="1">
      <c r="B7" s="801"/>
      <c r="C7" s="842"/>
      <c r="D7" s="298" t="s">
        <v>271</v>
      </c>
      <c r="E7" s="830"/>
      <c r="F7" s="832"/>
      <c r="G7" s="832"/>
      <c r="H7" s="832"/>
      <c r="I7" s="832"/>
      <c r="J7" s="832"/>
      <c r="K7" s="833"/>
    </row>
    <row r="8" spans="2:11" ht="65.25" customHeight="1">
      <c r="B8" s="801"/>
      <c r="C8" s="842"/>
      <c r="D8" s="298" t="s">
        <v>310</v>
      </c>
      <c r="E8" s="830"/>
      <c r="F8" s="832"/>
      <c r="G8" s="832"/>
      <c r="H8" s="832"/>
      <c r="I8" s="832"/>
      <c r="J8" s="832"/>
      <c r="K8" s="833"/>
    </row>
    <row r="9" spans="2:11" ht="65.25" customHeight="1">
      <c r="B9" s="801"/>
      <c r="C9" s="842"/>
      <c r="D9" s="297" t="s">
        <v>311</v>
      </c>
      <c r="E9" s="848"/>
      <c r="F9" s="849"/>
      <c r="G9" s="849"/>
      <c r="H9" s="849"/>
      <c r="I9" s="849"/>
      <c r="J9" s="849"/>
      <c r="K9" s="850"/>
    </row>
    <row r="10" spans="2:11" ht="65.25" customHeight="1">
      <c r="B10" s="801"/>
      <c r="C10" s="842"/>
      <c r="D10" s="297" t="s">
        <v>312</v>
      </c>
      <c r="E10" s="830"/>
      <c r="F10" s="832"/>
      <c r="G10" s="832"/>
      <c r="H10" s="832"/>
      <c r="I10" s="832"/>
      <c r="J10" s="832"/>
      <c r="K10" s="833"/>
    </row>
    <row r="11" spans="2:11" ht="65.25" customHeight="1">
      <c r="B11" s="801"/>
      <c r="C11" s="834" t="s">
        <v>313</v>
      </c>
      <c r="D11" s="835"/>
      <c r="E11" s="830"/>
      <c r="F11" s="832"/>
      <c r="G11" s="832"/>
      <c r="H11" s="832"/>
      <c r="I11" s="832"/>
      <c r="J11" s="832"/>
      <c r="K11" s="833"/>
    </row>
    <row r="12" spans="2:11" ht="65.25" customHeight="1">
      <c r="B12" s="801"/>
      <c r="C12" s="834" t="s">
        <v>314</v>
      </c>
      <c r="D12" s="835"/>
      <c r="E12" s="830"/>
      <c r="F12" s="832"/>
      <c r="G12" s="832"/>
      <c r="H12" s="832"/>
      <c r="I12" s="832"/>
      <c r="J12" s="832"/>
      <c r="K12" s="833"/>
    </row>
    <row r="13" spans="2:11" ht="65.25" customHeight="1" thickBot="1">
      <c r="B13" s="841"/>
      <c r="C13" s="843" t="s">
        <v>315</v>
      </c>
      <c r="D13" s="844"/>
      <c r="E13" s="845"/>
      <c r="F13" s="846"/>
      <c r="G13" s="846"/>
      <c r="H13" s="846"/>
      <c r="I13" s="846"/>
      <c r="J13" s="846"/>
      <c r="K13" s="847"/>
    </row>
  </sheetData>
  <mergeCells count="19">
    <mergeCell ref="E7:K7"/>
    <mergeCell ref="E8:K8"/>
    <mergeCell ref="E9:K9"/>
    <mergeCell ref="E10:K10"/>
    <mergeCell ref="C11:D11"/>
    <mergeCell ref="E11:K11"/>
    <mergeCell ref="B2:D2"/>
    <mergeCell ref="E2:K2"/>
    <mergeCell ref="B3:B13"/>
    <mergeCell ref="C3:C5"/>
    <mergeCell ref="E3:K3"/>
    <mergeCell ref="E4:K4"/>
    <mergeCell ref="E5:K5"/>
    <mergeCell ref="C6:C10"/>
    <mergeCell ref="E6:K6"/>
    <mergeCell ref="C12:D12"/>
    <mergeCell ref="E12:K12"/>
    <mergeCell ref="C13:D13"/>
    <mergeCell ref="E13:K13"/>
  </mergeCells>
  <phoneticPr fontId="3"/>
  <pageMargins left="0.59055118110236227" right="0.39370078740157483" top="0.39370078740157483" bottom="0.39370078740157483" header="0.31496062992125984" footer="0.31496062992125984"/>
  <pageSetup paperSize="9" fitToHeight="0" orientation="portrait" r:id="rId1"/>
  <headerFooter>
    <oddHeader>&amp;R様式7-2</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79998168889431442"/>
  </sheetPr>
  <dimension ref="A1:AJ38"/>
  <sheetViews>
    <sheetView view="pageLayout" topLeftCell="A19" zoomScaleNormal="100" workbookViewId="0">
      <selection activeCell="K3" sqref="K3:M3"/>
    </sheetView>
  </sheetViews>
  <sheetFormatPr defaultRowHeight="13.5"/>
  <cols>
    <col min="1" max="1" width="3.625" style="3" customWidth="1"/>
    <col min="2" max="32" width="2.625" style="3" customWidth="1"/>
    <col min="33" max="35" width="2.375" style="3" customWidth="1"/>
    <col min="36" max="75" width="2.625" style="3" customWidth="1"/>
    <col min="76" max="254" width="9" style="3"/>
    <col min="255" max="255" width="0.875" style="3" customWidth="1"/>
    <col min="256" max="331" width="2.625" style="3" customWidth="1"/>
    <col min="332" max="510" width="9" style="3"/>
    <col min="511" max="511" width="0.875" style="3" customWidth="1"/>
    <col min="512" max="587" width="2.625" style="3" customWidth="1"/>
    <col min="588" max="766" width="9" style="3"/>
    <col min="767" max="767" width="0.875" style="3" customWidth="1"/>
    <col min="768" max="843" width="2.625" style="3" customWidth="1"/>
    <col min="844" max="1022" width="9" style="3"/>
    <col min="1023" max="1023" width="0.875" style="3" customWidth="1"/>
    <col min="1024" max="1099" width="2.625" style="3" customWidth="1"/>
    <col min="1100" max="1278" width="9" style="3"/>
    <col min="1279" max="1279" width="0.875" style="3" customWidth="1"/>
    <col min="1280" max="1355" width="2.625" style="3" customWidth="1"/>
    <col min="1356" max="1534" width="9" style="3"/>
    <col min="1535" max="1535" width="0.875" style="3" customWidth="1"/>
    <col min="1536" max="1611" width="2.625" style="3" customWidth="1"/>
    <col min="1612" max="1790" width="9" style="3"/>
    <col min="1791" max="1791" width="0.875" style="3" customWidth="1"/>
    <col min="1792" max="1867" width="2.625" style="3" customWidth="1"/>
    <col min="1868" max="2046" width="9" style="3"/>
    <col min="2047" max="2047" width="0.875" style="3" customWidth="1"/>
    <col min="2048" max="2123" width="2.625" style="3" customWidth="1"/>
    <col min="2124" max="2302" width="9" style="3"/>
    <col min="2303" max="2303" width="0.875" style="3" customWidth="1"/>
    <col min="2304" max="2379" width="2.625" style="3" customWidth="1"/>
    <col min="2380" max="2558" width="9" style="3"/>
    <col min="2559" max="2559" width="0.875" style="3" customWidth="1"/>
    <col min="2560" max="2635" width="2.625" style="3" customWidth="1"/>
    <col min="2636" max="2814" width="9" style="3"/>
    <col min="2815" max="2815" width="0.875" style="3" customWidth="1"/>
    <col min="2816" max="2891" width="2.625" style="3" customWidth="1"/>
    <col min="2892" max="3070" width="9" style="3"/>
    <col min="3071" max="3071" width="0.875" style="3" customWidth="1"/>
    <col min="3072" max="3147" width="2.625" style="3" customWidth="1"/>
    <col min="3148" max="3326" width="9" style="3"/>
    <col min="3327" max="3327" width="0.875" style="3" customWidth="1"/>
    <col min="3328" max="3403" width="2.625" style="3" customWidth="1"/>
    <col min="3404" max="3582" width="9" style="3"/>
    <col min="3583" max="3583" width="0.875" style="3" customWidth="1"/>
    <col min="3584" max="3659" width="2.625" style="3" customWidth="1"/>
    <col min="3660" max="3838" width="9" style="3"/>
    <col min="3839" max="3839" width="0.875" style="3" customWidth="1"/>
    <col min="3840" max="3915" width="2.625" style="3" customWidth="1"/>
    <col min="3916" max="4094" width="9" style="3"/>
    <col min="4095" max="4095" width="0.875" style="3" customWidth="1"/>
    <col min="4096" max="4171" width="2.625" style="3" customWidth="1"/>
    <col min="4172" max="4350" width="9" style="3"/>
    <col min="4351" max="4351" width="0.875" style="3" customWidth="1"/>
    <col min="4352" max="4427" width="2.625" style="3" customWidth="1"/>
    <col min="4428" max="4606" width="9" style="3"/>
    <col min="4607" max="4607" width="0.875" style="3" customWidth="1"/>
    <col min="4608" max="4683" width="2.625" style="3" customWidth="1"/>
    <col min="4684" max="4862" width="9" style="3"/>
    <col min="4863" max="4863" width="0.875" style="3" customWidth="1"/>
    <col min="4864" max="4939" width="2.625" style="3" customWidth="1"/>
    <col min="4940" max="5118" width="9" style="3"/>
    <col min="5119" max="5119" width="0.875" style="3" customWidth="1"/>
    <col min="5120" max="5195" width="2.625" style="3" customWidth="1"/>
    <col min="5196" max="5374" width="9" style="3"/>
    <col min="5375" max="5375" width="0.875" style="3" customWidth="1"/>
    <col min="5376" max="5451" width="2.625" style="3" customWidth="1"/>
    <col min="5452" max="5630" width="9" style="3"/>
    <col min="5631" max="5631" width="0.875" style="3" customWidth="1"/>
    <col min="5632" max="5707" width="2.625" style="3" customWidth="1"/>
    <col min="5708" max="5886" width="9" style="3"/>
    <col min="5887" max="5887" width="0.875" style="3" customWidth="1"/>
    <col min="5888" max="5963" width="2.625" style="3" customWidth="1"/>
    <col min="5964" max="6142" width="9" style="3"/>
    <col min="6143" max="6143" width="0.875" style="3" customWidth="1"/>
    <col min="6144" max="6219" width="2.625" style="3" customWidth="1"/>
    <col min="6220" max="6398" width="9" style="3"/>
    <col min="6399" max="6399" width="0.875" style="3" customWidth="1"/>
    <col min="6400" max="6475" width="2.625" style="3" customWidth="1"/>
    <col min="6476" max="6654" width="9" style="3"/>
    <col min="6655" max="6655" width="0.875" style="3" customWidth="1"/>
    <col min="6656" max="6731" width="2.625" style="3" customWidth="1"/>
    <col min="6732" max="6910" width="9" style="3"/>
    <col min="6911" max="6911" width="0.875" style="3" customWidth="1"/>
    <col min="6912" max="6987" width="2.625" style="3" customWidth="1"/>
    <col min="6988" max="7166" width="9" style="3"/>
    <col min="7167" max="7167" width="0.875" style="3" customWidth="1"/>
    <col min="7168" max="7243" width="2.625" style="3" customWidth="1"/>
    <col min="7244" max="7422" width="9" style="3"/>
    <col min="7423" max="7423" width="0.875" style="3" customWidth="1"/>
    <col min="7424" max="7499" width="2.625" style="3" customWidth="1"/>
    <col min="7500" max="7678" width="9" style="3"/>
    <col min="7679" max="7679" width="0.875" style="3" customWidth="1"/>
    <col min="7680" max="7755" width="2.625" style="3" customWidth="1"/>
    <col min="7756" max="7934" width="9" style="3"/>
    <col min="7935" max="7935" width="0.875" style="3" customWidth="1"/>
    <col min="7936" max="8011" width="2.625" style="3" customWidth="1"/>
    <col min="8012" max="8190" width="9" style="3"/>
    <col min="8191" max="8191" width="0.875" style="3" customWidth="1"/>
    <col min="8192" max="8267" width="2.625" style="3" customWidth="1"/>
    <col min="8268" max="8446" width="9" style="3"/>
    <col min="8447" max="8447" width="0.875" style="3" customWidth="1"/>
    <col min="8448" max="8523" width="2.625" style="3" customWidth="1"/>
    <col min="8524" max="8702" width="9" style="3"/>
    <col min="8703" max="8703" width="0.875" style="3" customWidth="1"/>
    <col min="8704" max="8779" width="2.625" style="3" customWidth="1"/>
    <col min="8780" max="8958" width="9" style="3"/>
    <col min="8959" max="8959" width="0.875" style="3" customWidth="1"/>
    <col min="8960" max="9035" width="2.625" style="3" customWidth="1"/>
    <col min="9036" max="9214" width="9" style="3"/>
    <col min="9215" max="9215" width="0.875" style="3" customWidth="1"/>
    <col min="9216" max="9291" width="2.625" style="3" customWidth="1"/>
    <col min="9292" max="9470" width="9" style="3"/>
    <col min="9471" max="9471" width="0.875" style="3" customWidth="1"/>
    <col min="9472" max="9547" width="2.625" style="3" customWidth="1"/>
    <col min="9548" max="9726" width="9" style="3"/>
    <col min="9727" max="9727" width="0.875" style="3" customWidth="1"/>
    <col min="9728" max="9803" width="2.625" style="3" customWidth="1"/>
    <col min="9804" max="9982" width="9" style="3"/>
    <col min="9983" max="9983" width="0.875" style="3" customWidth="1"/>
    <col min="9984" max="10059" width="2.625" style="3" customWidth="1"/>
    <col min="10060" max="10238" width="9" style="3"/>
    <col min="10239" max="10239" width="0.875" style="3" customWidth="1"/>
    <col min="10240" max="10315" width="2.625" style="3" customWidth="1"/>
    <col min="10316" max="10494" width="9" style="3"/>
    <col min="10495" max="10495" width="0.875" style="3" customWidth="1"/>
    <col min="10496" max="10571" width="2.625" style="3" customWidth="1"/>
    <col min="10572" max="10750" width="9" style="3"/>
    <col min="10751" max="10751" width="0.875" style="3" customWidth="1"/>
    <col min="10752" max="10827" width="2.625" style="3" customWidth="1"/>
    <col min="10828" max="11006" width="9" style="3"/>
    <col min="11007" max="11007" width="0.875" style="3" customWidth="1"/>
    <col min="11008" max="11083" width="2.625" style="3" customWidth="1"/>
    <col min="11084" max="11262" width="9" style="3"/>
    <col min="11263" max="11263" width="0.875" style="3" customWidth="1"/>
    <col min="11264" max="11339" width="2.625" style="3" customWidth="1"/>
    <col min="11340" max="11518" width="9" style="3"/>
    <col min="11519" max="11519" width="0.875" style="3" customWidth="1"/>
    <col min="11520" max="11595" width="2.625" style="3" customWidth="1"/>
    <col min="11596" max="11774" width="9" style="3"/>
    <col min="11775" max="11775" width="0.875" style="3" customWidth="1"/>
    <col min="11776" max="11851" width="2.625" style="3" customWidth="1"/>
    <col min="11852" max="12030" width="9" style="3"/>
    <col min="12031" max="12031" width="0.875" style="3" customWidth="1"/>
    <col min="12032" max="12107" width="2.625" style="3" customWidth="1"/>
    <col min="12108" max="12286" width="9" style="3"/>
    <col min="12287" max="12287" width="0.875" style="3" customWidth="1"/>
    <col min="12288" max="12363" width="2.625" style="3" customWidth="1"/>
    <col min="12364" max="12542" width="9" style="3"/>
    <col min="12543" max="12543" width="0.875" style="3" customWidth="1"/>
    <col min="12544" max="12619" width="2.625" style="3" customWidth="1"/>
    <col min="12620" max="12798" width="9" style="3"/>
    <col min="12799" max="12799" width="0.875" style="3" customWidth="1"/>
    <col min="12800" max="12875" width="2.625" style="3" customWidth="1"/>
    <col min="12876" max="13054" width="9" style="3"/>
    <col min="13055" max="13055" width="0.875" style="3" customWidth="1"/>
    <col min="13056" max="13131" width="2.625" style="3" customWidth="1"/>
    <col min="13132" max="13310" width="9" style="3"/>
    <col min="13311" max="13311" width="0.875" style="3" customWidth="1"/>
    <col min="13312" max="13387" width="2.625" style="3" customWidth="1"/>
    <col min="13388" max="13566" width="9" style="3"/>
    <col min="13567" max="13567" width="0.875" style="3" customWidth="1"/>
    <col min="13568" max="13643" width="2.625" style="3" customWidth="1"/>
    <col min="13644" max="13822" width="9" style="3"/>
    <col min="13823" max="13823" width="0.875" style="3" customWidth="1"/>
    <col min="13824" max="13899" width="2.625" style="3" customWidth="1"/>
    <col min="13900" max="14078" width="9" style="3"/>
    <col min="14079" max="14079" width="0.875" style="3" customWidth="1"/>
    <col min="14080" max="14155" width="2.625" style="3" customWidth="1"/>
    <col min="14156" max="14334" width="9" style="3"/>
    <col min="14335" max="14335" width="0.875" style="3" customWidth="1"/>
    <col min="14336" max="14411" width="2.625" style="3" customWidth="1"/>
    <col min="14412" max="14590" width="9" style="3"/>
    <col min="14591" max="14591" width="0.875" style="3" customWidth="1"/>
    <col min="14592" max="14667" width="2.625" style="3" customWidth="1"/>
    <col min="14668" max="14846" width="9" style="3"/>
    <col min="14847" max="14847" width="0.875" style="3" customWidth="1"/>
    <col min="14848" max="14923" width="2.625" style="3" customWidth="1"/>
    <col min="14924" max="15102" width="9" style="3"/>
    <col min="15103" max="15103" width="0.875" style="3" customWidth="1"/>
    <col min="15104" max="15179" width="2.625" style="3" customWidth="1"/>
    <col min="15180" max="15358" width="9" style="3"/>
    <col min="15359" max="15359" width="0.875" style="3" customWidth="1"/>
    <col min="15360" max="15435" width="2.625" style="3" customWidth="1"/>
    <col min="15436" max="15614" width="9" style="3"/>
    <col min="15615" max="15615" width="0.875" style="3" customWidth="1"/>
    <col min="15616" max="15691" width="2.625" style="3" customWidth="1"/>
    <col min="15692" max="15870" width="9" style="3"/>
    <col min="15871" max="15871" width="0.875" style="3" customWidth="1"/>
    <col min="15872" max="15947" width="2.625" style="3" customWidth="1"/>
    <col min="15948" max="16126" width="9" style="3"/>
    <col min="16127" max="16127" width="0.875" style="3" customWidth="1"/>
    <col min="16128" max="16203" width="2.625" style="3" customWidth="1"/>
    <col min="16204" max="16384" width="9" style="3"/>
  </cols>
  <sheetData>
    <row r="1" spans="1:36" ht="36.75" customHeight="1">
      <c r="A1" s="35"/>
      <c r="B1" s="680" t="s">
        <v>337</v>
      </c>
      <c r="C1" s="680"/>
      <c r="D1" s="680"/>
      <c r="E1" s="680"/>
      <c r="F1" s="680"/>
      <c r="G1" s="680"/>
      <c r="H1" s="680"/>
      <c r="I1" s="680"/>
      <c r="J1" s="680"/>
      <c r="K1" s="680"/>
      <c r="L1" s="680"/>
      <c r="M1" s="680"/>
      <c r="N1" s="680"/>
      <c r="O1" s="680"/>
      <c r="P1" s="680"/>
      <c r="Q1" s="680"/>
      <c r="R1" s="680"/>
      <c r="S1" s="680"/>
      <c r="T1" s="680"/>
      <c r="U1" s="680"/>
      <c r="V1" s="680"/>
      <c r="W1" s="680"/>
      <c r="X1" s="680"/>
      <c r="Y1" s="680"/>
      <c r="Z1" s="680"/>
      <c r="AA1" s="680"/>
      <c r="AB1" s="680"/>
      <c r="AC1" s="680"/>
      <c r="AD1" s="680"/>
      <c r="AE1" s="680"/>
      <c r="AF1" s="680"/>
      <c r="AG1" s="35"/>
      <c r="AH1" s="35"/>
      <c r="AI1" s="35"/>
    </row>
    <row r="2" spans="1:36">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36" ht="17.25" customHeight="1">
      <c r="A3" s="20"/>
      <c r="B3" s="20" t="s">
        <v>316</v>
      </c>
      <c r="C3" s="20"/>
      <c r="D3" s="20"/>
      <c r="E3" s="20"/>
      <c r="F3" s="20"/>
      <c r="G3" s="20"/>
      <c r="H3" s="20"/>
      <c r="I3" s="20"/>
      <c r="J3" s="20"/>
      <c r="K3" s="770"/>
      <c r="L3" s="770"/>
      <c r="M3" s="770"/>
      <c r="N3" s="6" t="s">
        <v>150</v>
      </c>
      <c r="O3" s="20"/>
      <c r="P3" s="20"/>
      <c r="Q3" s="20"/>
      <c r="R3" s="20"/>
      <c r="S3" s="20"/>
      <c r="T3" s="20"/>
      <c r="U3" s="20"/>
      <c r="V3" s="20"/>
      <c r="W3" s="20"/>
      <c r="X3" s="20"/>
      <c r="Y3" s="20"/>
      <c r="Z3" s="20"/>
      <c r="AA3" s="20"/>
      <c r="AB3" s="20"/>
      <c r="AC3" s="20"/>
      <c r="AD3" s="20"/>
      <c r="AE3" s="20"/>
      <c r="AF3" s="20"/>
      <c r="AG3" s="20"/>
      <c r="AH3" s="20"/>
      <c r="AI3" s="20"/>
      <c r="AJ3" s="20"/>
    </row>
    <row r="4" spans="1:36">
      <c r="A4" s="20"/>
      <c r="B4" s="20"/>
      <c r="C4" s="20"/>
      <c r="D4" s="20"/>
      <c r="E4" s="20"/>
      <c r="F4" s="20"/>
      <c r="G4" s="20"/>
      <c r="H4" s="20"/>
      <c r="I4" s="20"/>
      <c r="J4" s="20"/>
      <c r="K4" s="108"/>
      <c r="L4" s="108"/>
      <c r="M4" s="108"/>
      <c r="N4" s="6"/>
      <c r="O4" s="20"/>
      <c r="P4" s="20"/>
      <c r="Q4" s="20"/>
      <c r="R4" s="20"/>
      <c r="S4" s="20"/>
      <c r="T4" s="20"/>
      <c r="U4" s="20"/>
      <c r="V4" s="20"/>
      <c r="W4" s="20"/>
      <c r="X4" s="20"/>
      <c r="Y4" s="20"/>
      <c r="Z4" s="20"/>
      <c r="AA4" s="20"/>
      <c r="AB4" s="20"/>
      <c r="AC4" s="20"/>
      <c r="AD4" s="20"/>
      <c r="AE4" s="20"/>
      <c r="AF4" s="20"/>
      <c r="AG4" s="20"/>
      <c r="AH4" s="20"/>
      <c r="AI4" s="20"/>
      <c r="AJ4" s="20"/>
    </row>
    <row r="5" spans="1:36" ht="18.75" customHeight="1">
      <c r="A5" s="20"/>
      <c r="B5" s="20" t="s">
        <v>317</v>
      </c>
      <c r="C5" s="20"/>
      <c r="D5" s="20"/>
      <c r="E5" s="20"/>
      <c r="F5" s="20"/>
      <c r="G5" s="20"/>
      <c r="H5" s="20"/>
      <c r="I5" s="20"/>
      <c r="J5" s="195" t="s">
        <v>260</v>
      </c>
      <c r="K5" s="770"/>
      <c r="L5" s="770"/>
      <c r="M5" s="770"/>
      <c r="N5" s="20" t="s">
        <v>150</v>
      </c>
      <c r="O5" s="20"/>
      <c r="P5" s="20"/>
      <c r="Q5" s="20"/>
      <c r="R5" s="195" t="s">
        <v>318</v>
      </c>
      <c r="S5" s="770"/>
      <c r="T5" s="770"/>
      <c r="U5" s="770"/>
      <c r="V5" s="20" t="s">
        <v>150</v>
      </c>
      <c r="W5" s="20"/>
      <c r="X5" s="20"/>
      <c r="Y5" s="20"/>
      <c r="Z5" s="195" t="s">
        <v>319</v>
      </c>
      <c r="AA5" s="770"/>
      <c r="AB5" s="770"/>
      <c r="AC5" s="770"/>
      <c r="AD5" s="20" t="s">
        <v>150</v>
      </c>
      <c r="AE5" s="20"/>
      <c r="AF5" s="20"/>
      <c r="AG5" s="20"/>
      <c r="AH5" s="20"/>
    </row>
    <row r="6" spans="1:36" s="106" customFormat="1" ht="7.5" customHeight="1">
      <c r="A6" s="22"/>
      <c r="B6" s="22"/>
      <c r="C6" s="22"/>
      <c r="D6" s="22"/>
      <c r="E6" s="22"/>
      <c r="F6" s="22"/>
      <c r="G6" s="22"/>
      <c r="H6" s="22"/>
      <c r="I6" s="22"/>
      <c r="J6" s="22"/>
      <c r="K6" s="108"/>
      <c r="L6" s="108"/>
      <c r="M6" s="108"/>
      <c r="N6" s="22"/>
      <c r="O6" s="22"/>
      <c r="P6" s="22"/>
      <c r="Q6" s="22"/>
      <c r="R6" s="22"/>
      <c r="S6" s="22"/>
      <c r="T6" s="22"/>
      <c r="U6" s="22"/>
      <c r="V6" s="22"/>
      <c r="W6" s="22"/>
      <c r="X6" s="22"/>
      <c r="Y6" s="22"/>
      <c r="Z6" s="22"/>
      <c r="AA6" s="22"/>
      <c r="AB6" s="22"/>
      <c r="AC6" s="22"/>
      <c r="AD6" s="22"/>
      <c r="AE6" s="22"/>
      <c r="AF6" s="22"/>
      <c r="AG6" s="22"/>
      <c r="AH6" s="22"/>
      <c r="AI6" s="22"/>
      <c r="AJ6" s="22"/>
    </row>
    <row r="7" spans="1:36" s="106" customFormat="1" ht="13.5" customHeight="1">
      <c r="A7" s="22"/>
      <c r="B7" s="22"/>
      <c r="C7" s="22"/>
      <c r="D7" s="22"/>
      <c r="E7" s="22"/>
      <c r="F7" s="22"/>
      <c r="G7" s="22"/>
      <c r="H7" s="22"/>
      <c r="J7" s="196"/>
      <c r="S7" s="197"/>
      <c r="T7" s="197"/>
      <c r="U7" s="197"/>
      <c r="V7" s="198"/>
      <c r="W7" s="198"/>
      <c r="X7" s="198"/>
      <c r="Y7" s="198"/>
      <c r="Z7" s="199" t="s">
        <v>320</v>
      </c>
      <c r="AA7" s="881">
        <f>AA5+S5*0.3</f>
        <v>0</v>
      </c>
      <c r="AB7" s="881"/>
      <c r="AC7" s="881"/>
      <c r="AD7" s="198" t="s">
        <v>150</v>
      </c>
      <c r="AE7" s="22"/>
      <c r="AF7" s="22"/>
      <c r="AG7" s="22"/>
      <c r="AH7" s="22"/>
    </row>
    <row r="8" spans="1:36" s="106" customFormat="1" ht="18.75" customHeight="1">
      <c r="A8" s="22"/>
      <c r="B8" s="22"/>
      <c r="C8" s="22"/>
      <c r="D8" s="22"/>
      <c r="E8" s="22"/>
      <c r="F8" s="22"/>
      <c r="G8" s="22"/>
      <c r="H8" s="22"/>
      <c r="J8" s="196"/>
      <c r="U8" s="197"/>
      <c r="V8" s="197"/>
      <c r="W8" s="197"/>
      <c r="X8" s="198"/>
      <c r="Y8" s="198"/>
      <c r="Z8" s="198"/>
      <c r="AA8" s="198"/>
      <c r="AB8" s="199"/>
      <c r="AC8" s="199"/>
      <c r="AD8" s="199"/>
      <c r="AE8" s="199"/>
      <c r="AF8" s="198"/>
      <c r="AG8" s="22"/>
      <c r="AH8" s="22"/>
      <c r="AI8" s="22"/>
      <c r="AJ8" s="22"/>
    </row>
    <row r="9" spans="1:36">
      <c r="A9" s="20"/>
      <c r="B9" s="20"/>
      <c r="C9" s="20" t="s">
        <v>321</v>
      </c>
      <c r="D9" s="20"/>
      <c r="E9" s="20"/>
      <c r="F9" s="20"/>
      <c r="G9" s="20"/>
      <c r="H9" s="20"/>
      <c r="I9" s="20"/>
      <c r="J9" s="20"/>
      <c r="K9" s="108"/>
      <c r="L9" s="108"/>
      <c r="M9" s="108"/>
      <c r="N9" s="20"/>
      <c r="O9" s="20"/>
      <c r="P9" s="20"/>
      <c r="Q9" s="6"/>
      <c r="R9" s="6"/>
      <c r="S9" s="6"/>
      <c r="T9" s="6"/>
      <c r="U9" s="6"/>
      <c r="V9" s="6"/>
      <c r="W9" s="6"/>
      <c r="X9" s="6"/>
      <c r="Y9" s="6"/>
      <c r="Z9" s="6"/>
      <c r="AA9" s="6"/>
      <c r="AB9" s="6"/>
      <c r="AC9" s="6"/>
      <c r="AD9" s="6"/>
      <c r="AE9" s="6"/>
      <c r="AF9" s="6"/>
      <c r="AG9" s="6"/>
      <c r="AH9" s="6"/>
      <c r="AI9" s="6"/>
      <c r="AJ9" s="20"/>
    </row>
    <row r="10" spans="1:36" ht="18.75" customHeight="1">
      <c r="A10" s="20"/>
      <c r="B10" s="20"/>
      <c r="C10" s="20"/>
      <c r="D10" s="859"/>
      <c r="E10" s="859"/>
      <c r="F10" s="859"/>
      <c r="G10" s="859"/>
      <c r="H10" s="859"/>
      <c r="I10" s="859"/>
      <c r="J10" s="859"/>
      <c r="K10" s="859"/>
      <c r="L10" s="859"/>
      <c r="M10" s="859"/>
      <c r="N10" s="859"/>
      <c r="O10" s="859"/>
      <c r="P10" s="859"/>
      <c r="Q10" s="859"/>
      <c r="R10" s="859"/>
      <c r="S10" s="859"/>
      <c r="T10" s="859"/>
      <c r="U10" s="859"/>
      <c r="V10" s="859"/>
      <c r="W10" s="859"/>
      <c r="X10" s="859"/>
      <c r="Y10" s="859"/>
      <c r="Z10" s="859"/>
      <c r="AA10" s="859"/>
      <c r="AB10" s="859"/>
      <c r="AC10" s="859"/>
      <c r="AD10" s="859"/>
      <c r="AE10" s="859"/>
      <c r="AF10" s="21"/>
      <c r="AG10" s="21"/>
      <c r="AH10" s="200"/>
      <c r="AI10" s="200"/>
      <c r="AJ10" s="20"/>
    </row>
    <row r="11" spans="1:36" ht="18.75" customHeight="1">
      <c r="A11" s="20"/>
      <c r="B11" s="20"/>
      <c r="C11" s="20"/>
      <c r="D11" s="859"/>
      <c r="E11" s="859"/>
      <c r="F11" s="859"/>
      <c r="G11" s="859"/>
      <c r="H11" s="859"/>
      <c r="I11" s="859"/>
      <c r="J11" s="859"/>
      <c r="K11" s="859"/>
      <c r="L11" s="859"/>
      <c r="M11" s="859"/>
      <c r="N11" s="859"/>
      <c r="O11" s="859"/>
      <c r="P11" s="859"/>
      <c r="Q11" s="859"/>
      <c r="R11" s="859"/>
      <c r="S11" s="859"/>
      <c r="T11" s="859"/>
      <c r="U11" s="859"/>
      <c r="V11" s="859"/>
      <c r="W11" s="859"/>
      <c r="X11" s="859"/>
      <c r="Y11" s="859"/>
      <c r="Z11" s="859"/>
      <c r="AA11" s="859"/>
      <c r="AB11" s="859"/>
      <c r="AC11" s="859"/>
      <c r="AD11" s="859"/>
      <c r="AE11" s="859"/>
      <c r="AF11" s="21"/>
      <c r="AG11" s="21"/>
      <c r="AH11" s="200"/>
      <c r="AI11" s="200"/>
      <c r="AJ11" s="20"/>
    </row>
    <row r="12" spans="1:36" ht="18.75" customHeight="1">
      <c r="A12" s="20"/>
      <c r="B12" s="20"/>
      <c r="C12" s="20"/>
      <c r="D12" s="859"/>
      <c r="E12" s="859"/>
      <c r="F12" s="859"/>
      <c r="G12" s="859"/>
      <c r="H12" s="859"/>
      <c r="I12" s="859"/>
      <c r="J12" s="859"/>
      <c r="K12" s="859"/>
      <c r="L12" s="859"/>
      <c r="M12" s="859"/>
      <c r="N12" s="859"/>
      <c r="O12" s="859"/>
      <c r="P12" s="859"/>
      <c r="Q12" s="859"/>
      <c r="R12" s="859"/>
      <c r="S12" s="859"/>
      <c r="T12" s="859"/>
      <c r="U12" s="859"/>
      <c r="V12" s="859"/>
      <c r="W12" s="859"/>
      <c r="X12" s="859"/>
      <c r="Y12" s="859"/>
      <c r="Z12" s="859"/>
      <c r="AA12" s="859"/>
      <c r="AB12" s="859"/>
      <c r="AC12" s="859"/>
      <c r="AD12" s="859"/>
      <c r="AE12" s="859"/>
      <c r="AF12" s="21"/>
      <c r="AG12" s="21"/>
      <c r="AH12" s="200"/>
      <c r="AI12" s="200"/>
      <c r="AJ12" s="20"/>
    </row>
    <row r="13" spans="1:36">
      <c r="A13" s="20"/>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row>
    <row r="14" spans="1:36" ht="20.25" customHeight="1">
      <c r="A14" s="20"/>
      <c r="B14" s="20" t="s">
        <v>322</v>
      </c>
      <c r="C14" s="20"/>
      <c r="D14" s="20"/>
      <c r="E14" s="20"/>
      <c r="F14" s="20"/>
      <c r="G14" s="20"/>
      <c r="H14" s="20"/>
      <c r="I14" s="201"/>
      <c r="J14" s="201"/>
      <c r="K14" s="202" t="s">
        <v>323</v>
      </c>
      <c r="L14" s="202"/>
      <c r="M14" s="202"/>
      <c r="N14" s="202"/>
      <c r="O14" s="202"/>
      <c r="P14" s="201" t="s">
        <v>324</v>
      </c>
      <c r="Q14" s="201"/>
      <c r="R14" s="201"/>
      <c r="S14" s="20"/>
      <c r="T14" s="20"/>
      <c r="U14" s="20"/>
      <c r="V14" s="20"/>
      <c r="W14" s="20"/>
      <c r="X14" s="20"/>
      <c r="Y14" s="20"/>
      <c r="Z14" s="20"/>
      <c r="AA14" s="20"/>
      <c r="AB14" s="20"/>
      <c r="AC14" s="20"/>
      <c r="AD14" s="20"/>
      <c r="AE14" s="20"/>
      <c r="AF14" s="20"/>
      <c r="AG14" s="20"/>
      <c r="AH14" s="20"/>
      <c r="AI14" s="20"/>
      <c r="AJ14" s="20"/>
    </row>
    <row r="15" spans="1:36" ht="28.5" customHeight="1">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row>
    <row r="16" spans="1:36" ht="14.25" thickBot="1">
      <c r="A16" s="20"/>
      <c r="B16" s="3" t="s">
        <v>325</v>
      </c>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row>
    <row r="17" spans="1:36" ht="26.25" customHeight="1">
      <c r="A17" s="20"/>
      <c r="B17" s="860"/>
      <c r="C17" s="861"/>
      <c r="D17" s="861"/>
      <c r="E17" s="861"/>
      <c r="F17" s="861"/>
      <c r="G17" s="862"/>
      <c r="H17" s="780" t="s">
        <v>326</v>
      </c>
      <c r="I17" s="780"/>
      <c r="J17" s="780"/>
      <c r="K17" s="780"/>
      <c r="L17" s="780"/>
      <c r="M17" s="780"/>
      <c r="N17" s="780"/>
      <c r="O17" s="780"/>
      <c r="P17" s="780" t="s">
        <v>327</v>
      </c>
      <c r="Q17" s="780"/>
      <c r="R17" s="780"/>
      <c r="S17" s="780"/>
      <c r="T17" s="780"/>
      <c r="U17" s="780"/>
      <c r="V17" s="780"/>
      <c r="W17" s="780"/>
      <c r="X17" s="780" t="s">
        <v>203</v>
      </c>
      <c r="Y17" s="780"/>
      <c r="Z17" s="780"/>
      <c r="AA17" s="780"/>
      <c r="AB17" s="780" t="s">
        <v>328</v>
      </c>
      <c r="AC17" s="780"/>
      <c r="AD17" s="780"/>
      <c r="AE17" s="879"/>
      <c r="AF17" s="20"/>
      <c r="AG17" s="20"/>
      <c r="AH17" s="20"/>
      <c r="AI17" s="20"/>
    </row>
    <row r="18" spans="1:36" ht="26.25" customHeight="1">
      <c r="A18" s="20"/>
      <c r="B18" s="863"/>
      <c r="C18" s="864"/>
      <c r="D18" s="864"/>
      <c r="E18" s="864"/>
      <c r="F18" s="864"/>
      <c r="G18" s="865"/>
      <c r="H18" s="786" t="s">
        <v>329</v>
      </c>
      <c r="I18" s="786"/>
      <c r="J18" s="786"/>
      <c r="K18" s="786"/>
      <c r="L18" s="786" t="s">
        <v>330</v>
      </c>
      <c r="M18" s="786"/>
      <c r="N18" s="786"/>
      <c r="O18" s="786"/>
      <c r="P18" s="786" t="s">
        <v>329</v>
      </c>
      <c r="Q18" s="786"/>
      <c r="R18" s="786"/>
      <c r="S18" s="786"/>
      <c r="T18" s="786" t="s">
        <v>330</v>
      </c>
      <c r="U18" s="786"/>
      <c r="V18" s="786"/>
      <c r="W18" s="786"/>
      <c r="X18" s="786"/>
      <c r="Y18" s="786"/>
      <c r="Z18" s="786"/>
      <c r="AA18" s="786"/>
      <c r="AB18" s="786"/>
      <c r="AC18" s="786"/>
      <c r="AD18" s="786"/>
      <c r="AE18" s="880"/>
      <c r="AF18" s="20"/>
      <c r="AG18" s="20"/>
      <c r="AH18" s="20"/>
      <c r="AI18" s="20"/>
    </row>
    <row r="19" spans="1:36" ht="30" customHeight="1">
      <c r="A19" s="20"/>
      <c r="B19" s="851" t="s">
        <v>331</v>
      </c>
      <c r="C19" s="852"/>
      <c r="D19" s="852"/>
      <c r="E19" s="852"/>
      <c r="F19" s="852"/>
      <c r="G19" s="853"/>
      <c r="H19" s="872"/>
      <c r="I19" s="872"/>
      <c r="J19" s="873"/>
      <c r="K19" s="203" t="s">
        <v>150</v>
      </c>
      <c r="L19" s="872"/>
      <c r="M19" s="872"/>
      <c r="N19" s="873"/>
      <c r="O19" s="203" t="s">
        <v>150</v>
      </c>
      <c r="P19" s="876"/>
      <c r="Q19" s="877"/>
      <c r="R19" s="877"/>
      <c r="S19" s="878"/>
      <c r="T19" s="876"/>
      <c r="U19" s="877"/>
      <c r="V19" s="877"/>
      <c r="W19" s="878"/>
      <c r="X19" s="874">
        <f>H19+L19</f>
        <v>0</v>
      </c>
      <c r="Y19" s="874"/>
      <c r="Z19" s="875"/>
      <c r="AA19" s="203" t="s">
        <v>150</v>
      </c>
      <c r="AB19" s="870"/>
      <c r="AC19" s="870"/>
      <c r="AD19" s="871"/>
      <c r="AE19" s="204" t="s">
        <v>150</v>
      </c>
      <c r="AF19" s="20"/>
      <c r="AG19" s="20"/>
      <c r="AH19" s="20"/>
      <c r="AI19" s="20"/>
    </row>
    <row r="20" spans="1:36" ht="30" customHeight="1">
      <c r="A20" s="20"/>
      <c r="B20" s="851" t="s">
        <v>332</v>
      </c>
      <c r="C20" s="852"/>
      <c r="D20" s="852"/>
      <c r="E20" s="852"/>
      <c r="F20" s="852"/>
      <c r="G20" s="853"/>
      <c r="H20" s="872"/>
      <c r="I20" s="872"/>
      <c r="J20" s="873"/>
      <c r="K20" s="203" t="s">
        <v>150</v>
      </c>
      <c r="L20" s="872"/>
      <c r="M20" s="872"/>
      <c r="N20" s="873"/>
      <c r="O20" s="203" t="s">
        <v>150</v>
      </c>
      <c r="P20" s="872"/>
      <c r="Q20" s="872"/>
      <c r="R20" s="873"/>
      <c r="S20" s="203" t="s">
        <v>150</v>
      </c>
      <c r="T20" s="872"/>
      <c r="U20" s="872"/>
      <c r="V20" s="873"/>
      <c r="W20" s="203" t="s">
        <v>150</v>
      </c>
      <c r="X20" s="874">
        <f t="shared" ref="X20:X27" si="0">H20+L20+P20+T20</f>
        <v>0</v>
      </c>
      <c r="Y20" s="874"/>
      <c r="Z20" s="875"/>
      <c r="AA20" s="203" t="s">
        <v>150</v>
      </c>
      <c r="AB20" s="870"/>
      <c r="AC20" s="870"/>
      <c r="AD20" s="871"/>
      <c r="AE20" s="204" t="s">
        <v>150</v>
      </c>
      <c r="AF20" s="20"/>
      <c r="AG20" s="20"/>
      <c r="AH20" s="20"/>
      <c r="AI20" s="20"/>
    </row>
    <row r="21" spans="1:36" ht="30" customHeight="1">
      <c r="A21" s="20"/>
      <c r="B21" s="851" t="s">
        <v>333</v>
      </c>
      <c r="C21" s="852"/>
      <c r="D21" s="852"/>
      <c r="E21" s="852"/>
      <c r="F21" s="852"/>
      <c r="G21" s="853"/>
      <c r="H21" s="872"/>
      <c r="I21" s="872"/>
      <c r="J21" s="873"/>
      <c r="K21" s="203" t="s">
        <v>150</v>
      </c>
      <c r="L21" s="872"/>
      <c r="M21" s="872"/>
      <c r="N21" s="873"/>
      <c r="O21" s="203" t="s">
        <v>150</v>
      </c>
      <c r="P21" s="872"/>
      <c r="Q21" s="872"/>
      <c r="R21" s="873"/>
      <c r="S21" s="203" t="s">
        <v>150</v>
      </c>
      <c r="T21" s="872"/>
      <c r="U21" s="872"/>
      <c r="V21" s="873"/>
      <c r="W21" s="203" t="s">
        <v>150</v>
      </c>
      <c r="X21" s="874">
        <f t="shared" si="0"/>
        <v>0</v>
      </c>
      <c r="Y21" s="874"/>
      <c r="Z21" s="875"/>
      <c r="AA21" s="203" t="s">
        <v>150</v>
      </c>
      <c r="AB21" s="870"/>
      <c r="AC21" s="870"/>
      <c r="AD21" s="871"/>
      <c r="AE21" s="204" t="s">
        <v>150</v>
      </c>
      <c r="AF21" s="20"/>
      <c r="AG21" s="20"/>
      <c r="AH21" s="20"/>
      <c r="AI21" s="20"/>
    </row>
    <row r="22" spans="1:36" ht="30" customHeight="1">
      <c r="A22" s="20"/>
      <c r="B22" s="851" t="s">
        <v>334</v>
      </c>
      <c r="C22" s="852"/>
      <c r="D22" s="852"/>
      <c r="E22" s="852"/>
      <c r="F22" s="852"/>
      <c r="G22" s="853"/>
      <c r="H22" s="872"/>
      <c r="I22" s="872"/>
      <c r="J22" s="873"/>
      <c r="K22" s="203" t="s">
        <v>150</v>
      </c>
      <c r="L22" s="872"/>
      <c r="M22" s="872"/>
      <c r="N22" s="873"/>
      <c r="O22" s="203" t="s">
        <v>150</v>
      </c>
      <c r="P22" s="872"/>
      <c r="Q22" s="872"/>
      <c r="R22" s="873"/>
      <c r="S22" s="203" t="s">
        <v>150</v>
      </c>
      <c r="T22" s="872"/>
      <c r="U22" s="872"/>
      <c r="V22" s="873"/>
      <c r="W22" s="203" t="s">
        <v>150</v>
      </c>
      <c r="X22" s="874">
        <f t="shared" si="0"/>
        <v>0</v>
      </c>
      <c r="Y22" s="874"/>
      <c r="Z22" s="875"/>
      <c r="AA22" s="203" t="s">
        <v>150</v>
      </c>
      <c r="AB22" s="870"/>
      <c r="AC22" s="870"/>
      <c r="AD22" s="871"/>
      <c r="AE22" s="204" t="s">
        <v>150</v>
      </c>
      <c r="AF22" s="20"/>
      <c r="AG22" s="20"/>
      <c r="AH22" s="20"/>
      <c r="AI22" s="20"/>
    </row>
    <row r="23" spans="1:36" ht="30" customHeight="1">
      <c r="A23" s="20"/>
      <c r="B23" s="851" t="s">
        <v>335</v>
      </c>
      <c r="C23" s="852"/>
      <c r="D23" s="852"/>
      <c r="E23" s="852"/>
      <c r="F23" s="852"/>
      <c r="G23" s="853"/>
      <c r="H23" s="872"/>
      <c r="I23" s="872"/>
      <c r="J23" s="873"/>
      <c r="K23" s="203" t="s">
        <v>150</v>
      </c>
      <c r="L23" s="872"/>
      <c r="M23" s="872"/>
      <c r="N23" s="873"/>
      <c r="O23" s="203" t="s">
        <v>150</v>
      </c>
      <c r="P23" s="872"/>
      <c r="Q23" s="872"/>
      <c r="R23" s="873"/>
      <c r="S23" s="203" t="s">
        <v>150</v>
      </c>
      <c r="T23" s="872"/>
      <c r="U23" s="872"/>
      <c r="V23" s="873"/>
      <c r="W23" s="203" t="s">
        <v>150</v>
      </c>
      <c r="X23" s="874">
        <f t="shared" si="0"/>
        <v>0</v>
      </c>
      <c r="Y23" s="874"/>
      <c r="Z23" s="875"/>
      <c r="AA23" s="203" t="s">
        <v>150</v>
      </c>
      <c r="AB23" s="870"/>
      <c r="AC23" s="870"/>
      <c r="AD23" s="871"/>
      <c r="AE23" s="204" t="s">
        <v>150</v>
      </c>
      <c r="AF23" s="20"/>
      <c r="AG23" s="20"/>
      <c r="AH23" s="20"/>
      <c r="AI23" s="20"/>
    </row>
    <row r="24" spans="1:36" ht="30" customHeight="1">
      <c r="A24" s="20"/>
      <c r="B24" s="851" t="s">
        <v>336</v>
      </c>
      <c r="C24" s="852"/>
      <c r="D24" s="852"/>
      <c r="E24" s="852"/>
      <c r="F24" s="852"/>
      <c r="G24" s="853"/>
      <c r="H24" s="872"/>
      <c r="I24" s="872"/>
      <c r="J24" s="873"/>
      <c r="K24" s="203" t="s">
        <v>150</v>
      </c>
      <c r="L24" s="872"/>
      <c r="M24" s="872"/>
      <c r="N24" s="873"/>
      <c r="O24" s="203" t="s">
        <v>150</v>
      </c>
      <c r="P24" s="872"/>
      <c r="Q24" s="872"/>
      <c r="R24" s="873"/>
      <c r="S24" s="203" t="s">
        <v>150</v>
      </c>
      <c r="T24" s="872"/>
      <c r="U24" s="872"/>
      <c r="V24" s="873"/>
      <c r="W24" s="203" t="s">
        <v>150</v>
      </c>
      <c r="X24" s="874">
        <f t="shared" si="0"/>
        <v>0</v>
      </c>
      <c r="Y24" s="874"/>
      <c r="Z24" s="875"/>
      <c r="AA24" s="203" t="s">
        <v>150</v>
      </c>
      <c r="AB24" s="870"/>
      <c r="AC24" s="870"/>
      <c r="AD24" s="871"/>
      <c r="AE24" s="204" t="s">
        <v>150</v>
      </c>
      <c r="AF24" s="20"/>
      <c r="AG24" s="20"/>
      <c r="AH24" s="20"/>
      <c r="AI24" s="20"/>
    </row>
    <row r="25" spans="1:36" ht="30" customHeight="1">
      <c r="A25" s="20"/>
      <c r="B25" s="851"/>
      <c r="C25" s="852"/>
      <c r="D25" s="852"/>
      <c r="E25" s="852"/>
      <c r="F25" s="852"/>
      <c r="G25" s="853"/>
      <c r="H25" s="872"/>
      <c r="I25" s="872"/>
      <c r="J25" s="873"/>
      <c r="K25" s="203" t="s">
        <v>150</v>
      </c>
      <c r="L25" s="872"/>
      <c r="M25" s="872"/>
      <c r="N25" s="873"/>
      <c r="O25" s="203" t="s">
        <v>150</v>
      </c>
      <c r="P25" s="872"/>
      <c r="Q25" s="872"/>
      <c r="R25" s="873"/>
      <c r="S25" s="203" t="s">
        <v>150</v>
      </c>
      <c r="T25" s="872"/>
      <c r="U25" s="872"/>
      <c r="V25" s="873"/>
      <c r="W25" s="203" t="s">
        <v>150</v>
      </c>
      <c r="X25" s="874">
        <f t="shared" si="0"/>
        <v>0</v>
      </c>
      <c r="Y25" s="874"/>
      <c r="Z25" s="875"/>
      <c r="AA25" s="203" t="s">
        <v>150</v>
      </c>
      <c r="AB25" s="870"/>
      <c r="AC25" s="870"/>
      <c r="AD25" s="871"/>
      <c r="AE25" s="204" t="s">
        <v>150</v>
      </c>
      <c r="AF25" s="20"/>
      <c r="AG25" s="20"/>
      <c r="AH25" s="20"/>
      <c r="AI25" s="20"/>
    </row>
    <row r="26" spans="1:36" ht="30" customHeight="1">
      <c r="A26" s="20"/>
      <c r="B26" s="851"/>
      <c r="C26" s="852"/>
      <c r="D26" s="852"/>
      <c r="E26" s="852"/>
      <c r="F26" s="852"/>
      <c r="G26" s="853"/>
      <c r="H26" s="872"/>
      <c r="I26" s="872"/>
      <c r="J26" s="873"/>
      <c r="K26" s="203" t="s">
        <v>150</v>
      </c>
      <c r="L26" s="872"/>
      <c r="M26" s="872"/>
      <c r="N26" s="873"/>
      <c r="O26" s="203" t="s">
        <v>150</v>
      </c>
      <c r="P26" s="872"/>
      <c r="Q26" s="872"/>
      <c r="R26" s="873"/>
      <c r="S26" s="203" t="s">
        <v>150</v>
      </c>
      <c r="T26" s="872"/>
      <c r="U26" s="872"/>
      <c r="V26" s="873"/>
      <c r="W26" s="203" t="s">
        <v>150</v>
      </c>
      <c r="X26" s="874">
        <f t="shared" si="0"/>
        <v>0</v>
      </c>
      <c r="Y26" s="874"/>
      <c r="Z26" s="875"/>
      <c r="AA26" s="203" t="s">
        <v>150</v>
      </c>
      <c r="AB26" s="870"/>
      <c r="AC26" s="870"/>
      <c r="AD26" s="871"/>
      <c r="AE26" s="204" t="s">
        <v>150</v>
      </c>
      <c r="AF26" s="20"/>
      <c r="AG26" s="20"/>
      <c r="AH26" s="20"/>
      <c r="AI26" s="20"/>
    </row>
    <row r="27" spans="1:36" ht="30" customHeight="1" thickBot="1">
      <c r="A27" s="20"/>
      <c r="B27" s="854"/>
      <c r="C27" s="855"/>
      <c r="D27" s="855"/>
      <c r="E27" s="855"/>
      <c r="F27" s="855"/>
      <c r="G27" s="856"/>
      <c r="H27" s="866"/>
      <c r="I27" s="866"/>
      <c r="J27" s="867"/>
      <c r="K27" s="205" t="s">
        <v>150</v>
      </c>
      <c r="L27" s="866"/>
      <c r="M27" s="866"/>
      <c r="N27" s="867"/>
      <c r="O27" s="205" t="s">
        <v>150</v>
      </c>
      <c r="P27" s="866"/>
      <c r="Q27" s="866"/>
      <c r="R27" s="867"/>
      <c r="S27" s="205" t="s">
        <v>150</v>
      </c>
      <c r="T27" s="866"/>
      <c r="U27" s="866"/>
      <c r="V27" s="867"/>
      <c r="W27" s="205" t="s">
        <v>150</v>
      </c>
      <c r="X27" s="868">
        <f t="shared" si="0"/>
        <v>0</v>
      </c>
      <c r="Y27" s="868"/>
      <c r="Z27" s="869"/>
      <c r="AA27" s="205" t="s">
        <v>150</v>
      </c>
      <c r="AB27" s="857"/>
      <c r="AC27" s="857"/>
      <c r="AD27" s="858"/>
      <c r="AE27" s="206" t="s">
        <v>150</v>
      </c>
      <c r="AF27" s="20"/>
      <c r="AG27" s="20"/>
      <c r="AH27" s="20"/>
      <c r="AI27" s="20"/>
    </row>
    <row r="28" spans="1:36">
      <c r="A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row>
    <row r="29" spans="1:36">
      <c r="A29" s="20"/>
      <c r="B29" s="3" t="s">
        <v>591</v>
      </c>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row>
    <row r="30" spans="1:36">
      <c r="A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row>
    <row r="31" spans="1:36">
      <c r="A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row>
    <row r="32" spans="1:36">
      <c r="A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row>
    <row r="33" spans="1:36">
      <c r="A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row>
    <row r="34" spans="1:36">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row>
    <row r="35" spans="1:36" s="106" customFormat="1">
      <c r="A35" s="22"/>
      <c r="C35" s="22"/>
      <c r="D35" s="22"/>
      <c r="E35" s="22"/>
      <c r="F35" s="22"/>
      <c r="G35" s="22"/>
      <c r="H35" s="22"/>
      <c r="I35" s="22"/>
      <c r="J35" s="22"/>
      <c r="K35" s="22"/>
      <c r="L35" s="22"/>
      <c r="M35" s="22"/>
      <c r="N35" s="22"/>
      <c r="O35" s="22"/>
      <c r="P35" s="22"/>
      <c r="Q35" s="22"/>
      <c r="R35" s="108"/>
      <c r="S35" s="108"/>
      <c r="T35" s="108"/>
      <c r="U35" s="22"/>
      <c r="V35" s="22"/>
      <c r="W35" s="22"/>
      <c r="X35" s="22"/>
      <c r="Y35" s="22"/>
      <c r="Z35" s="22"/>
      <c r="AA35" s="108"/>
      <c r="AB35" s="108"/>
      <c r="AC35" s="108"/>
      <c r="AD35" s="22"/>
      <c r="AE35" s="22"/>
      <c r="AF35" s="22"/>
      <c r="AG35" s="22"/>
      <c r="AH35" s="22"/>
      <c r="AI35" s="22"/>
      <c r="AJ35" s="22"/>
    </row>
    <row r="36" spans="1:36" s="106" customFormat="1">
      <c r="A36" s="22"/>
      <c r="C36" s="22"/>
      <c r="D36" s="22"/>
      <c r="E36" s="22"/>
      <c r="F36" s="22"/>
      <c r="G36" s="22"/>
      <c r="H36" s="22"/>
      <c r="I36" s="22"/>
      <c r="J36" s="22"/>
      <c r="K36" s="22"/>
      <c r="L36" s="22"/>
      <c r="M36" s="22"/>
      <c r="N36" s="22"/>
      <c r="O36" s="22"/>
      <c r="P36" s="22"/>
      <c r="Q36" s="22"/>
      <c r="R36" s="108"/>
      <c r="S36" s="108"/>
      <c r="T36" s="108"/>
      <c r="U36" s="22"/>
      <c r="V36" s="22"/>
      <c r="W36" s="22"/>
      <c r="X36" s="22"/>
      <c r="Y36" s="22"/>
      <c r="Z36" s="22"/>
      <c r="AA36" s="108"/>
      <c r="AB36" s="108"/>
      <c r="AC36" s="108"/>
      <c r="AD36" s="22"/>
      <c r="AE36" s="22"/>
      <c r="AF36" s="22"/>
      <c r="AG36" s="22"/>
      <c r="AH36" s="22"/>
      <c r="AI36" s="22"/>
      <c r="AJ36" s="22"/>
    </row>
    <row r="37" spans="1:36" s="106" customFormat="1">
      <c r="A37" s="22"/>
      <c r="B37" s="22"/>
      <c r="C37" s="22"/>
      <c r="D37" s="22"/>
      <c r="E37" s="22"/>
      <c r="F37" s="22"/>
      <c r="G37" s="22"/>
      <c r="H37" s="22"/>
      <c r="I37" s="22"/>
      <c r="J37" s="22"/>
      <c r="K37" s="22"/>
      <c r="L37" s="22"/>
      <c r="M37" s="22"/>
      <c r="N37" s="22"/>
      <c r="O37" s="22"/>
      <c r="P37" s="22"/>
      <c r="Q37" s="22"/>
      <c r="R37" s="108"/>
      <c r="S37" s="108"/>
      <c r="T37" s="108"/>
      <c r="U37" s="22"/>
      <c r="V37" s="22"/>
      <c r="W37" s="22"/>
      <c r="X37" s="22"/>
      <c r="Y37" s="22"/>
      <c r="Z37" s="22"/>
      <c r="AA37" s="108"/>
      <c r="AB37" s="108"/>
      <c r="AC37" s="108"/>
      <c r="AD37" s="22"/>
      <c r="AE37" s="22"/>
      <c r="AF37" s="22"/>
      <c r="AG37" s="22"/>
      <c r="AH37" s="22"/>
      <c r="AI37" s="22"/>
      <c r="AJ37" s="22"/>
    </row>
    <row r="38" spans="1:36">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row>
  </sheetData>
  <mergeCells count="79">
    <mergeCell ref="K3:M3"/>
    <mergeCell ref="K5:M5"/>
    <mergeCell ref="S5:U5"/>
    <mergeCell ref="AA5:AC5"/>
    <mergeCell ref="AA7:AC7"/>
    <mergeCell ref="H17:O17"/>
    <mergeCell ref="P17:W17"/>
    <mergeCell ref="X17:AA18"/>
    <mergeCell ref="AB17:AE18"/>
    <mergeCell ref="H18:K18"/>
    <mergeCell ref="L18:O18"/>
    <mergeCell ref="P18:S18"/>
    <mergeCell ref="T18:W18"/>
    <mergeCell ref="B21:G21"/>
    <mergeCell ref="AB19:AD19"/>
    <mergeCell ref="H20:J20"/>
    <mergeCell ref="L20:N20"/>
    <mergeCell ref="P20:R20"/>
    <mergeCell ref="T20:V20"/>
    <mergeCell ref="X20:Z20"/>
    <mergeCell ref="AB20:AD20"/>
    <mergeCell ref="H19:J19"/>
    <mergeCell ref="L19:N19"/>
    <mergeCell ref="P19:S19"/>
    <mergeCell ref="T19:W19"/>
    <mergeCell ref="X19:Z19"/>
    <mergeCell ref="AB21:AD21"/>
    <mergeCell ref="AB22:AD22"/>
    <mergeCell ref="H21:J21"/>
    <mergeCell ref="L21:N21"/>
    <mergeCell ref="P21:R21"/>
    <mergeCell ref="T21:V21"/>
    <mergeCell ref="X21:Z21"/>
    <mergeCell ref="H22:J22"/>
    <mergeCell ref="L22:N22"/>
    <mergeCell ref="P22:R22"/>
    <mergeCell ref="T22:V22"/>
    <mergeCell ref="X22:Z22"/>
    <mergeCell ref="AB23:AD23"/>
    <mergeCell ref="H24:J24"/>
    <mergeCell ref="L24:N24"/>
    <mergeCell ref="P24:R24"/>
    <mergeCell ref="T24:V24"/>
    <mergeCell ref="X24:Z24"/>
    <mergeCell ref="AB24:AD24"/>
    <mergeCell ref="H23:J23"/>
    <mergeCell ref="L23:N23"/>
    <mergeCell ref="P23:R23"/>
    <mergeCell ref="T23:V23"/>
    <mergeCell ref="X23:Z23"/>
    <mergeCell ref="T26:V26"/>
    <mergeCell ref="X26:Z26"/>
    <mergeCell ref="AB26:AD26"/>
    <mergeCell ref="H25:J25"/>
    <mergeCell ref="L25:N25"/>
    <mergeCell ref="P25:R25"/>
    <mergeCell ref="T25:V25"/>
    <mergeCell ref="X25:Z25"/>
    <mergeCell ref="B27:G27"/>
    <mergeCell ref="AB27:AD27"/>
    <mergeCell ref="D10:AE12"/>
    <mergeCell ref="B1:AF1"/>
    <mergeCell ref="B17:G18"/>
    <mergeCell ref="B19:G19"/>
    <mergeCell ref="B20:G20"/>
    <mergeCell ref="H27:J27"/>
    <mergeCell ref="L27:N27"/>
    <mergeCell ref="P27:R27"/>
    <mergeCell ref="T27:V27"/>
    <mergeCell ref="X27:Z27"/>
    <mergeCell ref="AB25:AD25"/>
    <mergeCell ref="H26:J26"/>
    <mergeCell ref="L26:N26"/>
    <mergeCell ref="P26:R26"/>
    <mergeCell ref="B22:G22"/>
    <mergeCell ref="B23:G23"/>
    <mergeCell ref="B24:G24"/>
    <mergeCell ref="B25:G25"/>
    <mergeCell ref="B26:G26"/>
  </mergeCells>
  <phoneticPr fontId="3"/>
  <pageMargins left="0.59055118110236215" right="0.39370078740157483" top="0.39370078740157483" bottom="0.39370078740157483" header="0.31496062992125984" footer="0.31496062992125984"/>
  <pageSetup paperSize="9" orientation="portrait" r:id="rId1"/>
  <headerFooter>
    <oddHeader>&amp;R様式8</oddHeader>
  </headerFooter>
  <drawing r:id="rId2"/>
  <legacyDrawing r:id="rId3"/>
  <mc:AlternateContent xmlns:mc="http://schemas.openxmlformats.org/markup-compatibility/2006">
    <mc:Choice Requires="x14"/>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8</vt:i4>
      </vt:variant>
    </vt:vector>
  </HeadingPairs>
  <TitlesOfParts>
    <vt:vector size="31" baseType="lpstr">
      <vt:lpstr>提出一覧</vt:lpstr>
      <vt:lpstr>様式1 表紙</vt:lpstr>
      <vt:lpstr>様式2 法人の概要</vt:lpstr>
      <vt:lpstr>様式2-① 特定施設の稼働状況</vt:lpstr>
      <vt:lpstr>様式4 誓約書・役員名簿</vt:lpstr>
      <vt:lpstr>様式6 転換前の施設概要</vt:lpstr>
      <vt:lpstr>様式7-1 利用料金</vt:lpstr>
      <vt:lpstr>様式7-2 料金積算</vt:lpstr>
      <vt:lpstr>様式8 職員配置</vt:lpstr>
      <vt:lpstr>様式8-① 管理者</vt:lpstr>
      <vt:lpstr>様式8-② 生活相談員</vt:lpstr>
      <vt:lpstr>様式8-③ 計画作成担当者</vt:lpstr>
      <vt:lpstr>勤務表</vt:lpstr>
      <vt:lpstr>シフト記号表</vt:lpstr>
      <vt:lpstr>様式10-1 収支見込</vt:lpstr>
      <vt:lpstr>様式10-2 収支見込 (併設分)</vt:lpstr>
      <vt:lpstr>様式12 資金計画</vt:lpstr>
      <vt:lpstr>様式13 転換計画書1</vt:lpstr>
      <vt:lpstr>様式14 転換計画書2</vt:lpstr>
      <vt:lpstr>様式15 地域連携</vt:lpstr>
      <vt:lpstr>様式16 既入居者への説明</vt:lpstr>
      <vt:lpstr>様式19 居室等面積</vt:lpstr>
      <vt:lpstr>様式20 現況写真</vt:lpstr>
      <vt:lpstr>シフト記号表!【記載例】シフト記号</vt:lpstr>
      <vt:lpstr>シフト記号表!【記載例】シフト記号表</vt:lpstr>
      <vt:lpstr>シフト記号表!Print_Area</vt:lpstr>
      <vt:lpstr>勤務表!Print_Area</vt:lpstr>
      <vt:lpstr>'様式10-1 収支見込'!Print_Area</vt:lpstr>
      <vt:lpstr>'様式10-2 収支見込 (併設分)'!Print_Area</vt:lpstr>
      <vt:lpstr>勤務表!Print_Titles</vt:lpstr>
      <vt:lpstr>シフト記号表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名古屋市総務局</cp:lastModifiedBy>
  <cp:lastPrinted>2023-04-04T05:31:54Z</cp:lastPrinted>
  <dcterms:created xsi:type="dcterms:W3CDTF">2022-02-07T06:37:01Z</dcterms:created>
  <dcterms:modified xsi:type="dcterms:W3CDTF">2023-04-04T08:52:22Z</dcterms:modified>
</cp:coreProperties>
</file>