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80313\Desktop\処理するメール\"/>
    </mc:Choice>
  </mc:AlternateContent>
  <bookViews>
    <workbookView xWindow="0" yWindow="0" windowWidth="20490" windowHeight="7500" tabRatio="753"/>
  </bookViews>
  <sheets>
    <sheet name="点検結果報告書（例）" sheetId="2" r:id="rId1"/>
    <sheet name="(1)保険者別一覧表（例）" sheetId="6" r:id="rId2"/>
    <sheet name="(2)-1被保険者別一覧表（介護給付）（例）" sheetId="1" r:id="rId3"/>
    <sheet name="(2)-2被保険者別一覧 (介護扶助)（例）" sheetId="3" r:id="rId4"/>
    <sheet name="完了報告書（例）" sheetId="4" r:id="rId5"/>
    <sheet name="リスト" sheetId="7" r:id="rId6"/>
  </sheets>
  <externalReferences>
    <externalReference r:id="rId7"/>
  </externalReferences>
  <definedNames>
    <definedName name="_xlnm.Print_Area" localSheetId="1">'(1)保険者別一覧表（例）'!$A$1:$K$42</definedName>
    <definedName name="_xlnm.Print_Area" localSheetId="2">'(2)-1被保険者別一覧表（介護給付）（例）'!$A$1:$N$45</definedName>
    <definedName name="_xlnm.Print_Area" localSheetId="3">'(2)-2被保険者別一覧 (介護扶助)（例）'!$A$1:$L$46</definedName>
    <definedName name="_xlnm.Print_Area" localSheetId="4">'完了報告書（例）'!$A$1:$W$39</definedName>
    <definedName name="_xlnm.Print_Area" localSheetId="0">'点検結果報告書（例）'!$A$1:$Z$49</definedName>
    <definedName name="_xlnm.Print_Titles" localSheetId="1">'(1)保険者別一覧表（例）'!$2:$8</definedName>
    <definedName name="_xlnm.Print_Titles" localSheetId="2">'(2)-1被保険者別一覧表（介護給付）（例）'!$2:$10</definedName>
    <definedName name="_xlnm.Print_Titles" localSheetId="3">'(2)-2被保険者別一覧 (介護扶助)（例）'!$2:$10</definedName>
  </definedNames>
  <calcPr calcId="162913"/>
</workbook>
</file>

<file path=xl/calcChain.xml><?xml version="1.0" encoding="utf-8"?>
<calcChain xmlns="http://schemas.openxmlformats.org/spreadsheetml/2006/main">
  <c r="J14" i="6" l="1"/>
  <c r="I14" i="6"/>
  <c r="H14" i="6"/>
  <c r="J11" i="6"/>
  <c r="I11" i="6"/>
  <c r="H11" i="6"/>
  <c r="C9" i="6"/>
  <c r="C10" i="6"/>
  <c r="C11" i="6"/>
  <c r="C12" i="6"/>
  <c r="C13" i="6"/>
  <c r="C14" i="6"/>
  <c r="G19" i="3"/>
  <c r="H17" i="3"/>
  <c r="H18" i="3" s="1"/>
  <c r="G16" i="3"/>
  <c r="H14" i="3"/>
  <c r="H15" i="3" s="1"/>
  <c r="G13" i="3"/>
  <c r="H11" i="3"/>
  <c r="K13" i="3"/>
  <c r="K16" i="3"/>
  <c r="K19" i="3"/>
  <c r="J4" i="3"/>
  <c r="I4" i="1"/>
  <c r="C4" i="3"/>
  <c r="C4" i="1"/>
  <c r="I31" i="1"/>
  <c r="I28" i="1"/>
  <c r="I25" i="1"/>
  <c r="I22" i="1"/>
  <c r="I19" i="1"/>
  <c r="I16" i="1"/>
  <c r="I13" i="1"/>
  <c r="H12" i="3" l="1"/>
  <c r="J11" i="3"/>
  <c r="J12" i="3"/>
  <c r="I12" i="3"/>
  <c r="J15" i="3"/>
  <c r="I15" i="3"/>
  <c r="J18" i="3"/>
  <c r="I18" i="3"/>
  <c r="J13" i="3"/>
  <c r="J14" i="3"/>
  <c r="J16" i="3" s="1"/>
  <c r="J17" i="3"/>
  <c r="J19" i="3" s="1"/>
  <c r="I11" i="3"/>
  <c r="I14" i="3"/>
  <c r="I17" i="3"/>
  <c r="G40" i="6" l="1"/>
  <c r="H40" i="6"/>
  <c r="I40" i="6"/>
  <c r="J40" i="6"/>
  <c r="J39" i="6"/>
  <c r="I39" i="6"/>
  <c r="I41" i="6" s="1"/>
  <c r="H39" i="6"/>
  <c r="G39" i="6"/>
  <c r="H41" i="6" l="1"/>
  <c r="J41" i="6"/>
  <c r="I42" i="1"/>
  <c r="I41" i="1"/>
  <c r="I43" i="1" l="1"/>
  <c r="E42" i="1"/>
  <c r="I40" i="1"/>
  <c r="I37" i="1"/>
  <c r="I34" i="1"/>
  <c r="J11" i="1"/>
  <c r="J14" i="1"/>
  <c r="C28" i="4" l="1"/>
  <c r="P25" i="4" l="1"/>
  <c r="F25" i="4"/>
  <c r="B25" i="4"/>
  <c r="C15" i="6"/>
  <c r="C16" i="6"/>
  <c r="C17" i="6"/>
  <c r="C18" i="6"/>
  <c r="C19" i="6"/>
  <c r="C20" i="6"/>
  <c r="C21" i="6"/>
  <c r="C22" i="6"/>
  <c r="C23" i="6"/>
  <c r="C24" i="6"/>
  <c r="C25" i="6"/>
  <c r="C26" i="6"/>
  <c r="C27" i="6"/>
  <c r="C28" i="6"/>
  <c r="C29" i="6"/>
  <c r="C30" i="6"/>
  <c r="C31" i="6"/>
  <c r="C32" i="6"/>
  <c r="C33" i="6"/>
  <c r="C34" i="6"/>
  <c r="C35" i="6"/>
  <c r="C36" i="6"/>
  <c r="C37" i="6"/>
  <c r="C38" i="6"/>
  <c r="K11" i="1"/>
  <c r="I4" i="6"/>
  <c r="E4" i="6"/>
  <c r="J34" i="2" l="1"/>
  <c r="L11" i="1"/>
  <c r="O42" i="2"/>
  <c r="J42" i="2"/>
  <c r="O34" i="2"/>
  <c r="J35" i="2"/>
  <c r="O36" i="2"/>
  <c r="J37" i="2"/>
  <c r="J38" i="2"/>
  <c r="J39" i="2"/>
  <c r="J41" i="2"/>
  <c r="J43" i="2" s="1"/>
  <c r="O35" i="2"/>
  <c r="J36" i="2"/>
  <c r="O37" i="2"/>
  <c r="O38" i="2"/>
  <c r="O39" i="2"/>
  <c r="O41" i="2"/>
  <c r="O43" i="2" s="1"/>
  <c r="O40" i="2" l="1"/>
  <c r="J40" i="2"/>
  <c r="T42" i="2"/>
  <c r="T41" i="2"/>
  <c r="T43" i="2" s="1"/>
  <c r="T38" i="2"/>
  <c r="T39" i="2"/>
  <c r="M11" i="1"/>
  <c r="L25" i="4"/>
  <c r="G21" i="4"/>
  <c r="G20" i="4"/>
  <c r="G19" i="4"/>
  <c r="G18" i="4"/>
  <c r="H20" i="3"/>
  <c r="H21" i="3" s="1"/>
  <c r="H23" i="3"/>
  <c r="H24" i="3" s="1"/>
  <c r="H26" i="3"/>
  <c r="H27" i="3" s="1"/>
  <c r="H29" i="3"/>
  <c r="H30" i="3" s="1"/>
  <c r="H32" i="3"/>
  <c r="H33" i="3" s="1"/>
  <c r="H35" i="3"/>
  <c r="H36" i="3" s="1"/>
  <c r="H38" i="3"/>
  <c r="H39" i="3" s="1"/>
  <c r="J12" i="1"/>
  <c r="J15" i="1"/>
  <c r="J17" i="1"/>
  <c r="J18" i="1" s="1"/>
  <c r="J20" i="1"/>
  <c r="J21" i="1" s="1"/>
  <c r="J23" i="1"/>
  <c r="J24" i="1" s="1"/>
  <c r="J26" i="1"/>
  <c r="J27" i="1" s="1"/>
  <c r="J29" i="1"/>
  <c r="J30" i="1" s="1"/>
  <c r="J32" i="1"/>
  <c r="J33" i="1" s="1"/>
  <c r="J35" i="1"/>
  <c r="J36" i="1" s="1"/>
  <c r="J38" i="1"/>
  <c r="J39" i="1" s="1"/>
  <c r="T40" i="2" l="1"/>
  <c r="I39" i="3"/>
  <c r="I36" i="3"/>
  <c r="I33" i="3"/>
  <c r="I29" i="3"/>
  <c r="I26" i="3"/>
  <c r="I24" i="3"/>
  <c r="I20" i="3"/>
  <c r="I21" i="3" l="1"/>
  <c r="I30" i="3"/>
  <c r="I27" i="3"/>
  <c r="I38" i="3"/>
  <c r="I35" i="3"/>
  <c r="I32" i="3"/>
  <c r="I23" i="3"/>
  <c r="K39" i="1"/>
  <c r="L39" i="1" s="1"/>
  <c r="K35" i="1"/>
  <c r="L35" i="1" s="1"/>
  <c r="K32" i="1"/>
  <c r="L32" i="1" s="1"/>
  <c r="K30" i="1"/>
  <c r="L30" i="1" s="1"/>
  <c r="K27" i="1"/>
  <c r="L27" i="1" s="1"/>
  <c r="K23" i="1"/>
  <c r="L23" i="1" s="1"/>
  <c r="K20" i="1"/>
  <c r="L20" i="1" s="1"/>
  <c r="K18" i="1"/>
  <c r="L18" i="1" s="1"/>
  <c r="K14" i="1"/>
  <c r="L14" i="1" s="1"/>
  <c r="K26" i="1"/>
  <c r="L26" i="1" s="1"/>
  <c r="K17" i="1"/>
  <c r="L17" i="1" s="1"/>
  <c r="K28" i="1" l="1"/>
  <c r="M26" i="1"/>
  <c r="M23" i="1"/>
  <c r="M35" i="1"/>
  <c r="K19" i="1"/>
  <c r="M17" i="1"/>
  <c r="M20" i="1"/>
  <c r="M32" i="1"/>
  <c r="K38" i="1"/>
  <c r="L38" i="1" s="1"/>
  <c r="K36" i="1"/>
  <c r="L36" i="1" s="1"/>
  <c r="K33" i="1"/>
  <c r="L33" i="1" s="1"/>
  <c r="K29" i="1"/>
  <c r="L29" i="1" s="1"/>
  <c r="K24" i="1"/>
  <c r="L24" i="1" s="1"/>
  <c r="K21" i="1"/>
  <c r="L21" i="1" s="1"/>
  <c r="K15" i="1"/>
  <c r="L15" i="1" s="1"/>
  <c r="K12" i="1"/>
  <c r="K41" i="1" l="1"/>
  <c r="K13" i="1"/>
  <c r="K42" i="1"/>
  <c r="K43" i="1" s="1"/>
  <c r="K25" i="1"/>
  <c r="M29" i="1"/>
  <c r="K31" i="1"/>
  <c r="K22" i="1"/>
  <c r="K40" i="1"/>
  <c r="M38" i="1"/>
  <c r="K34" i="1"/>
  <c r="K37" i="1"/>
  <c r="K16" i="1"/>
  <c r="M14" i="1"/>
  <c r="M41" i="1" s="1"/>
  <c r="L12" i="1"/>
  <c r="L41" i="1" l="1"/>
  <c r="L13" i="1"/>
  <c r="L42" i="1"/>
  <c r="M12" i="1"/>
  <c r="M13" i="1" s="1"/>
  <c r="M24" i="1"/>
  <c r="M25" i="1" s="1"/>
  <c r="L25" i="1"/>
  <c r="M36" i="1"/>
  <c r="M37" i="1" s="1"/>
  <c r="L37" i="1"/>
  <c r="L22" i="1"/>
  <c r="M21" i="1"/>
  <c r="M22" i="1" s="1"/>
  <c r="M33" i="1"/>
  <c r="M34" i="1" s="1"/>
  <c r="L34" i="1"/>
  <c r="M18" i="1"/>
  <c r="M19" i="1" s="1"/>
  <c r="L19" i="1"/>
  <c r="M30" i="1"/>
  <c r="M31" i="1" s="1"/>
  <c r="L31" i="1"/>
  <c r="M15" i="1"/>
  <c r="M16" i="1" s="1"/>
  <c r="L16" i="1"/>
  <c r="M27" i="1"/>
  <c r="M28" i="1" s="1"/>
  <c r="L28" i="1"/>
  <c r="M39" i="1"/>
  <c r="M40" i="1" s="1"/>
  <c r="L40" i="1"/>
  <c r="M42" i="1" l="1"/>
  <c r="M43" i="1" s="1"/>
  <c r="L43" i="1"/>
  <c r="T36" i="2"/>
  <c r="T34" i="2"/>
  <c r="J17" i="6"/>
  <c r="I17" i="6"/>
  <c r="H17" i="6"/>
  <c r="K40" i="3" l="1"/>
  <c r="J40" i="3"/>
  <c r="G40" i="3"/>
  <c r="K37" i="3"/>
  <c r="J37" i="3"/>
  <c r="G37" i="3"/>
  <c r="K34" i="3"/>
  <c r="J34" i="3"/>
  <c r="G34" i="3"/>
  <c r="K31" i="3"/>
  <c r="J31" i="3"/>
  <c r="G31" i="3"/>
  <c r="K28" i="3"/>
  <c r="J28" i="3"/>
  <c r="G28" i="3"/>
  <c r="K25" i="3"/>
  <c r="J25" i="3"/>
  <c r="G25" i="3"/>
  <c r="K22" i="3"/>
  <c r="J22" i="3"/>
  <c r="G22" i="3"/>
  <c r="D42" i="3"/>
  <c r="J38" i="6"/>
  <c r="I38" i="6"/>
  <c r="H38" i="6"/>
  <c r="J35" i="6"/>
  <c r="I35" i="6"/>
  <c r="H35" i="6"/>
  <c r="J32" i="6"/>
  <c r="I32" i="6"/>
  <c r="H32" i="6"/>
  <c r="J29" i="6"/>
  <c r="I29" i="6"/>
  <c r="H29" i="6"/>
  <c r="J26" i="6"/>
  <c r="I26" i="6"/>
  <c r="H26" i="6"/>
  <c r="J23" i="6"/>
  <c r="I23" i="6"/>
  <c r="H23" i="6"/>
  <c r="J20" i="6"/>
  <c r="I20" i="6"/>
  <c r="H20" i="6"/>
  <c r="K42" i="3"/>
  <c r="G42" i="3"/>
  <c r="K41" i="3"/>
  <c r="G41" i="3"/>
  <c r="G43" i="3" l="1"/>
  <c r="K43" i="3"/>
  <c r="T37" i="2"/>
  <c r="T35" i="2"/>
  <c r="J42" i="3" l="1"/>
  <c r="J41" i="3"/>
  <c r="J43" i="3" l="1"/>
</calcChain>
</file>

<file path=xl/sharedStrings.xml><?xml version="1.0" encoding="utf-8"?>
<sst xmlns="http://schemas.openxmlformats.org/spreadsheetml/2006/main" count="437" uniqueCount="192">
  <si>
    <t>介護保険事業所番号　</t>
    <phoneticPr fontId="3"/>
  </si>
  <si>
    <t>事業所名</t>
    <phoneticPr fontId="3"/>
  </si>
  <si>
    <t>保険者名（名古屋市は区名）</t>
    <phoneticPr fontId="3"/>
  </si>
  <si>
    <t>Ｎｏ．</t>
    <phoneticPr fontId="3"/>
  </si>
  <si>
    <t>被保険者名</t>
    <phoneticPr fontId="3"/>
  </si>
  <si>
    <t>介護給付費</t>
    <rPh sb="0" eb="2">
      <t>カイゴ</t>
    </rPh>
    <rPh sb="2" eb="4">
      <t>キュウフ</t>
    </rPh>
    <rPh sb="4" eb="5">
      <t>ヒ</t>
    </rPh>
    <phoneticPr fontId="3"/>
  </si>
  <si>
    <t>備　　考
（該当日
数記入）</t>
    <rPh sb="0" eb="1">
      <t>ソナエ</t>
    </rPh>
    <rPh sb="3" eb="4">
      <t>コウ</t>
    </rPh>
    <rPh sb="6" eb="8">
      <t>ガイトウ</t>
    </rPh>
    <rPh sb="8" eb="9">
      <t>ビ</t>
    </rPh>
    <rPh sb="10" eb="11">
      <t>カズ</t>
    </rPh>
    <rPh sb="11" eb="13">
      <t>キニュウ</t>
    </rPh>
    <phoneticPr fontId="3"/>
  </si>
  <si>
    <t>単位数</t>
    <rPh sb="0" eb="3">
      <t>タンイスウ</t>
    </rPh>
    <phoneticPr fontId="3"/>
  </si>
  <si>
    <t>　金　　額</t>
    <rPh sb="1" eb="2">
      <t>カネ</t>
    </rPh>
    <rPh sb="4" eb="5">
      <t>ガク</t>
    </rPh>
    <phoneticPr fontId="3"/>
  </si>
  <si>
    <t>保険者</t>
    <rPh sb="0" eb="2">
      <t>ホケン</t>
    </rPh>
    <rPh sb="2" eb="3">
      <t>ジャ</t>
    </rPh>
    <phoneticPr fontId="3"/>
  </si>
  <si>
    <t>被保険者</t>
    <rPh sb="0" eb="1">
      <t>ヒ</t>
    </rPh>
    <rPh sb="1" eb="3">
      <t>ホケン</t>
    </rPh>
    <rPh sb="3" eb="4">
      <t>シャ</t>
    </rPh>
    <phoneticPr fontId="3"/>
  </si>
  <si>
    <t>過誤</t>
    <rPh sb="0" eb="2">
      <t>カゴ</t>
    </rPh>
    <phoneticPr fontId="3"/>
  </si>
  <si>
    <t>再請求</t>
    <rPh sb="0" eb="3">
      <t>サイセイキュウ</t>
    </rPh>
    <phoneticPr fontId="3"/>
  </si>
  <si>
    <t>差</t>
    <rPh sb="0" eb="1">
      <t>サ</t>
    </rPh>
    <phoneticPr fontId="3"/>
  </si>
  <si>
    <t>注　保険者（区）ごとに作成すること</t>
    <rPh sb="6" eb="7">
      <t>ク</t>
    </rPh>
    <phoneticPr fontId="3"/>
  </si>
  <si>
    <t>生保</t>
    <rPh sb="0" eb="2">
      <t>セイホ</t>
    </rPh>
    <phoneticPr fontId="2"/>
  </si>
  <si>
    <t>点　検　結　果　報　告　書</t>
    <rPh sb="0" eb="1">
      <t>テン</t>
    </rPh>
    <rPh sb="2" eb="3">
      <t>ケン</t>
    </rPh>
    <rPh sb="4" eb="5">
      <t>ムスブ</t>
    </rPh>
    <rPh sb="6" eb="7">
      <t>ハタシ</t>
    </rPh>
    <rPh sb="8" eb="9">
      <t>ホウ</t>
    </rPh>
    <rPh sb="10" eb="11">
      <t>コク</t>
    </rPh>
    <rPh sb="12" eb="13">
      <t>ショ</t>
    </rPh>
    <phoneticPr fontId="3"/>
  </si>
  <si>
    <t>名古屋市長　　　殿</t>
    <rPh sb="0" eb="1">
      <t>ナ</t>
    </rPh>
    <rPh sb="1" eb="2">
      <t>イニシエ</t>
    </rPh>
    <rPh sb="2" eb="3">
      <t>ヤ</t>
    </rPh>
    <rPh sb="3" eb="4">
      <t>シ</t>
    </rPh>
    <rPh sb="4" eb="5">
      <t>チョウ</t>
    </rPh>
    <rPh sb="8" eb="9">
      <t>ドノ</t>
    </rPh>
    <phoneticPr fontId="3"/>
  </si>
  <si>
    <t>法人名</t>
    <rPh sb="0" eb="2">
      <t>ホウジン</t>
    </rPh>
    <rPh sb="2" eb="3">
      <t>メイ</t>
    </rPh>
    <phoneticPr fontId="3"/>
  </si>
  <si>
    <t>代表者名</t>
    <rPh sb="0" eb="3">
      <t>ダイヒョウシャ</t>
    </rPh>
    <rPh sb="3" eb="4">
      <t>メイ</t>
    </rPh>
    <phoneticPr fontId="3"/>
  </si>
  <si>
    <t>記</t>
    <rPh sb="0" eb="1">
      <t>キ</t>
    </rPh>
    <phoneticPr fontId="3"/>
  </si>
  <si>
    <t>１　事業所の名称、所在地及び介護保険事業所番号</t>
    <rPh sb="2" eb="5">
      <t>ジギョウショ</t>
    </rPh>
    <rPh sb="6" eb="8">
      <t>メイショウ</t>
    </rPh>
    <rPh sb="9" eb="12">
      <t>ショザイチ</t>
    </rPh>
    <rPh sb="12" eb="13">
      <t>オヨ</t>
    </rPh>
    <rPh sb="14" eb="16">
      <t>カイゴ</t>
    </rPh>
    <rPh sb="16" eb="18">
      <t>ホケン</t>
    </rPh>
    <rPh sb="18" eb="21">
      <t>ジギョウショ</t>
    </rPh>
    <rPh sb="21" eb="23">
      <t>バンゴウ</t>
    </rPh>
    <phoneticPr fontId="3"/>
  </si>
  <si>
    <t>２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3"/>
  </si>
  <si>
    <t>年</t>
    <rPh sb="0" eb="1">
      <t>ネン</t>
    </rPh>
    <phoneticPr fontId="3"/>
  </si>
  <si>
    <t>月</t>
    <rPh sb="0" eb="1">
      <t>ガツ</t>
    </rPh>
    <phoneticPr fontId="3"/>
  </si>
  <si>
    <t>分</t>
    <rPh sb="0" eb="1">
      <t>ブン</t>
    </rPh>
    <phoneticPr fontId="3"/>
  </si>
  <si>
    <t>～</t>
    <phoneticPr fontId="3"/>
  </si>
  <si>
    <t>３　返還の理由</t>
    <rPh sb="2" eb="4">
      <t>ヘンカン</t>
    </rPh>
    <rPh sb="5" eb="7">
      <t>リユウ</t>
    </rPh>
    <phoneticPr fontId="3"/>
  </si>
  <si>
    <t>４　内　訳</t>
    <rPh sb="2" eb="3">
      <t>ナイ</t>
    </rPh>
    <rPh sb="4" eb="5">
      <t>ヤク</t>
    </rPh>
    <phoneticPr fontId="3"/>
  </si>
  <si>
    <t>合　　　　計</t>
    <rPh sb="0" eb="1">
      <t>ゴウ</t>
    </rPh>
    <rPh sb="5" eb="6">
      <t>ケイ</t>
    </rPh>
    <phoneticPr fontId="3"/>
  </si>
  <si>
    <t>件数</t>
    <rPh sb="0" eb="2">
      <t>ケンスウ</t>
    </rPh>
    <phoneticPr fontId="3"/>
  </si>
  <si>
    <t>件</t>
    <rPh sb="0" eb="1">
      <t>ケン</t>
    </rPh>
    <phoneticPr fontId="3"/>
  </si>
  <si>
    <t>単位</t>
    <rPh sb="0" eb="2">
      <t>タンイ</t>
    </rPh>
    <phoneticPr fontId="3"/>
  </si>
  <si>
    <t>金額</t>
    <rPh sb="0" eb="2">
      <t>キンガク</t>
    </rPh>
    <phoneticPr fontId="3"/>
  </si>
  <si>
    <t>保険者
(国保連）</t>
    <rPh sb="0" eb="3">
      <t>ホケンシャ</t>
    </rPh>
    <rPh sb="5" eb="7">
      <t>コクホ</t>
    </rPh>
    <rPh sb="7" eb="8">
      <t>レン</t>
    </rPh>
    <phoneticPr fontId="3"/>
  </si>
  <si>
    <t>過誤(a)</t>
    <rPh sb="0" eb="2">
      <t>カゴ</t>
    </rPh>
    <phoneticPr fontId="3"/>
  </si>
  <si>
    <t>円</t>
    <rPh sb="0" eb="1">
      <t>エン</t>
    </rPh>
    <phoneticPr fontId="3"/>
  </si>
  <si>
    <t>再請求(b)</t>
    <rPh sb="0" eb="3">
      <t>サイセイキュウ</t>
    </rPh>
    <phoneticPr fontId="3"/>
  </si>
  <si>
    <t>被保険者</t>
    <rPh sb="0" eb="4">
      <t>ヒホケンシャ</t>
    </rPh>
    <phoneticPr fontId="3"/>
  </si>
  <si>
    <t>過誤(ｃ)</t>
    <rPh sb="0" eb="2">
      <t>カゴ</t>
    </rPh>
    <phoneticPr fontId="3"/>
  </si>
  <si>
    <t>再請求(ｄ)</t>
    <rPh sb="0" eb="3">
      <t>サイセイキュウ</t>
    </rPh>
    <phoneticPr fontId="3"/>
  </si>
  <si>
    <t>５　添付書類</t>
    <rPh sb="2" eb="4">
      <t>テンプ</t>
    </rPh>
    <rPh sb="4" eb="6">
      <t>ショルイ</t>
    </rPh>
    <phoneticPr fontId="3"/>
  </si>
  <si>
    <t>　　第2号被保険者で、生活保護受給者についてのみ記載すること。</t>
    <rPh sb="2" eb="3">
      <t>ダイ</t>
    </rPh>
    <rPh sb="4" eb="5">
      <t>ゴウ</t>
    </rPh>
    <rPh sb="5" eb="6">
      <t>ヒ</t>
    </rPh>
    <rPh sb="6" eb="9">
      <t>ホケンシャ</t>
    </rPh>
    <rPh sb="11" eb="13">
      <t>セイカツ</t>
    </rPh>
    <rPh sb="13" eb="15">
      <t>ホゴ</t>
    </rPh>
    <rPh sb="15" eb="18">
      <t>ジュキュウシャ</t>
    </rPh>
    <rPh sb="24" eb="26">
      <t>キサイ</t>
    </rPh>
    <phoneticPr fontId="2"/>
  </si>
  <si>
    <t>返　還　完　了　報　告　書</t>
    <rPh sb="0" eb="1">
      <t>ヘン</t>
    </rPh>
    <rPh sb="2" eb="3">
      <t>カン</t>
    </rPh>
    <rPh sb="4" eb="5">
      <t>カン</t>
    </rPh>
    <rPh sb="6" eb="7">
      <t>リョウ</t>
    </rPh>
    <rPh sb="8" eb="9">
      <t>ホウ</t>
    </rPh>
    <rPh sb="10" eb="11">
      <t>コク</t>
    </rPh>
    <rPh sb="12" eb="13">
      <t>ショ</t>
    </rPh>
    <phoneticPr fontId="3"/>
  </si>
  <si>
    <t>　名古屋市長　殿</t>
    <rPh sb="1" eb="4">
      <t>ナゴヤ</t>
    </rPh>
    <rPh sb="4" eb="6">
      <t>シチョウ</t>
    </rPh>
    <rPh sb="7" eb="8">
      <t>ドノ</t>
    </rPh>
    <phoneticPr fontId="3"/>
  </si>
  <si>
    <t>介護保険事業所番号</t>
    <phoneticPr fontId="3"/>
  </si>
  <si>
    <t>Ｎｏ．</t>
    <phoneticPr fontId="3"/>
  </si>
  <si>
    <t>保険者番号</t>
    <rPh sb="0" eb="2">
      <t>ホケン</t>
    </rPh>
    <rPh sb="2" eb="3">
      <t>シャ</t>
    </rPh>
    <rPh sb="3" eb="5">
      <t>バンゴウ</t>
    </rPh>
    <phoneticPr fontId="3"/>
  </si>
  <si>
    <t>備　　考</t>
    <rPh sb="0" eb="1">
      <t>ソナエ</t>
    </rPh>
    <rPh sb="3" eb="4">
      <t>コウ</t>
    </rPh>
    <phoneticPr fontId="3"/>
  </si>
  <si>
    <t>注　件数は、1人１ヶ月分を１件とする</t>
    <phoneticPr fontId="3"/>
  </si>
  <si>
    <t>介護扶助費</t>
    <rPh sb="0" eb="2">
      <t>カイゴ</t>
    </rPh>
    <rPh sb="2" eb="4">
      <t>フジョ</t>
    </rPh>
    <rPh sb="4" eb="5">
      <t>ヒ</t>
    </rPh>
    <phoneticPr fontId="3"/>
  </si>
  <si>
    <t>差</t>
    <rPh sb="0" eb="1">
      <t>サ</t>
    </rPh>
    <phoneticPr fontId="2"/>
  </si>
  <si>
    <t>介護
扶助</t>
    <rPh sb="0" eb="2">
      <t>カイゴ</t>
    </rPh>
    <rPh sb="3" eb="5">
      <t>フジョ</t>
    </rPh>
    <phoneticPr fontId="2"/>
  </si>
  <si>
    <t>事業所名：</t>
    <rPh sb="0" eb="2">
      <t>ジギョウ</t>
    </rPh>
    <rPh sb="2" eb="3">
      <t>ショ</t>
    </rPh>
    <rPh sb="3" eb="4">
      <t>メイ</t>
    </rPh>
    <phoneticPr fontId="2"/>
  </si>
  <si>
    <t>所在地：</t>
    <rPh sb="0" eb="3">
      <t>ショザイチ</t>
    </rPh>
    <phoneticPr fontId="2"/>
  </si>
  <si>
    <t>事業所番号：</t>
    <rPh sb="0" eb="2">
      <t>ジギョウ</t>
    </rPh>
    <rPh sb="2" eb="3">
      <t>ショ</t>
    </rPh>
    <rPh sb="3" eb="5">
      <t>バンゴウ</t>
    </rPh>
    <phoneticPr fontId="2"/>
  </si>
  <si>
    <t>サービス種別：</t>
    <rPh sb="4" eb="6">
      <t>シュベツ</t>
    </rPh>
    <phoneticPr fontId="2"/>
  </si>
  <si>
    <t>訪問介護</t>
  </si>
  <si>
    <t>訪問入浴介護</t>
  </si>
  <si>
    <t>訪問看護</t>
  </si>
  <si>
    <t>訪問リハビリテーション</t>
  </si>
  <si>
    <t>通所介護</t>
  </si>
  <si>
    <t>通所リハビリテーション</t>
  </si>
  <si>
    <t>短期入所生活介護</t>
  </si>
  <si>
    <t>短期入所療養介護</t>
  </si>
  <si>
    <t>特定施設入所者生活介護</t>
  </si>
  <si>
    <t>居宅療養管理指導</t>
  </si>
  <si>
    <t>福祉用具貸与</t>
  </si>
  <si>
    <t>居宅介護支援</t>
  </si>
  <si>
    <t>介護老人福祉施設</t>
  </si>
  <si>
    <t>介護老人保健施設</t>
  </si>
  <si>
    <t>介護療養型医療施設</t>
  </si>
  <si>
    <t>夜間対応型訪問介護</t>
  </si>
  <si>
    <t>認知症対応型通所介護</t>
  </si>
  <si>
    <t>小規模多機能型居宅介護</t>
  </si>
  <si>
    <t>地域密着型介護老人福祉施設入所者生活介護</t>
  </si>
  <si>
    <t>地域密着型特定施設入居者生活介護</t>
  </si>
  <si>
    <t>認知症対応型共同生活介護</t>
  </si>
  <si>
    <t>介護予防支援</t>
  </si>
  <si>
    <t>配食サービス</t>
  </si>
  <si>
    <t>定期巡回・随時対応型訪問介護看護</t>
  </si>
  <si>
    <t>看護小規模多機能型居宅介護</t>
    <rPh sb="0" eb="2">
      <t>カンゴ</t>
    </rPh>
    <phoneticPr fontId="2"/>
  </si>
  <si>
    <t>事業所名</t>
    <phoneticPr fontId="3"/>
  </si>
  <si>
    <t>合　計</t>
    <rPh sb="0" eb="1">
      <t>ゴウ</t>
    </rPh>
    <rPh sb="2" eb="3">
      <t>ケイ</t>
    </rPh>
    <phoneticPr fontId="2"/>
  </si>
  <si>
    <t>介護扶助費（公費）</t>
    <rPh sb="0" eb="2">
      <t>カイゴ</t>
    </rPh>
    <rPh sb="2" eb="5">
      <t>フジョヒ</t>
    </rPh>
    <rPh sb="6" eb="8">
      <t>コウヒ</t>
    </rPh>
    <phoneticPr fontId="3"/>
  </si>
  <si>
    <t>件数</t>
    <rPh sb="0" eb="2">
      <t>ケンスウ</t>
    </rPh>
    <phoneticPr fontId="2"/>
  </si>
  <si>
    <t>被保険者番号</t>
    <phoneticPr fontId="3"/>
  </si>
  <si>
    <r>
      <t xml:space="preserve">保険者名
</t>
    </r>
    <r>
      <rPr>
        <sz val="10"/>
        <rFont val="ＭＳ Ｐ明朝"/>
        <family val="1"/>
        <charset val="128"/>
      </rPr>
      <t>（名古屋市は区名）</t>
    </r>
    <rPh sb="0" eb="1">
      <t>タモツ</t>
    </rPh>
    <rPh sb="1" eb="2">
      <t>ケン</t>
    </rPh>
    <rPh sb="2" eb="3">
      <t>シャ</t>
    </rPh>
    <rPh sb="3" eb="4">
      <t>メイ</t>
    </rPh>
    <rPh sb="6" eb="10">
      <t>ナゴヤシ</t>
    </rPh>
    <rPh sb="11" eb="12">
      <t>ク</t>
    </rPh>
    <rPh sb="12" eb="13">
      <t>メイ</t>
    </rPh>
    <phoneticPr fontId="3"/>
  </si>
  <si>
    <t>被保険者番号</t>
    <phoneticPr fontId="3"/>
  </si>
  <si>
    <t>　　第2号被保険者で生活保護を受給している場合は「被保険者別返還金額一覧表　（介護扶助費）」に記載すること。</t>
    <rPh sb="2" eb="3">
      <t>ダイ</t>
    </rPh>
    <rPh sb="4" eb="5">
      <t>ゴウ</t>
    </rPh>
    <rPh sb="5" eb="6">
      <t>ヒ</t>
    </rPh>
    <rPh sb="6" eb="9">
      <t>ホケンシャ</t>
    </rPh>
    <rPh sb="10" eb="12">
      <t>セイカツ</t>
    </rPh>
    <rPh sb="12" eb="14">
      <t>ホゴ</t>
    </rPh>
    <rPh sb="15" eb="17">
      <t>ジュキュウ</t>
    </rPh>
    <rPh sb="21" eb="23">
      <t>バアイ</t>
    </rPh>
    <rPh sb="47" eb="49">
      <t>キサイ</t>
    </rPh>
    <phoneticPr fontId="2"/>
  </si>
  <si>
    <t>(1)　保険者別返還金額一覧表</t>
    <rPh sb="4" eb="7">
      <t>ホケンシャ</t>
    </rPh>
    <rPh sb="7" eb="8">
      <t>ベツ</t>
    </rPh>
    <rPh sb="8" eb="10">
      <t>ヘンカン</t>
    </rPh>
    <rPh sb="10" eb="12">
      <t>キンガク</t>
    </rPh>
    <rPh sb="12" eb="14">
      <t>イチラン</t>
    </rPh>
    <rPh sb="14" eb="15">
      <t>ヒョウ</t>
    </rPh>
    <phoneticPr fontId="3"/>
  </si>
  <si>
    <t>(3)　介護給付費明細書（過誤・再請求分）</t>
    <rPh sb="4" eb="6">
      <t>カイゴ</t>
    </rPh>
    <rPh sb="6" eb="8">
      <t>キュウフ</t>
    </rPh>
    <rPh sb="8" eb="9">
      <t>ヒ</t>
    </rPh>
    <rPh sb="9" eb="12">
      <t>メイサイショ</t>
    </rPh>
    <rPh sb="13" eb="15">
      <t>カゴ</t>
    </rPh>
    <rPh sb="16" eb="17">
      <t>サイ</t>
    </rPh>
    <rPh sb="17" eb="19">
      <t>セイキュウ</t>
    </rPh>
    <rPh sb="19" eb="20">
      <t>ブン</t>
    </rPh>
    <phoneticPr fontId="3"/>
  </si>
  <si>
    <t>(2)-1　被保険者別返還金額一覧表（介護給付費）</t>
    <rPh sb="6" eb="10">
      <t>ヒホケンシャ</t>
    </rPh>
    <rPh sb="10" eb="11">
      <t>ベツ</t>
    </rPh>
    <rPh sb="11" eb="13">
      <t>ヘンカン</t>
    </rPh>
    <rPh sb="13" eb="15">
      <t>キンガク</t>
    </rPh>
    <rPh sb="15" eb="17">
      <t>イチラン</t>
    </rPh>
    <rPh sb="17" eb="18">
      <t>ヒョウ</t>
    </rPh>
    <rPh sb="19" eb="21">
      <t>カイゴ</t>
    </rPh>
    <rPh sb="21" eb="23">
      <t>キュウフ</t>
    </rPh>
    <rPh sb="23" eb="24">
      <t>ヒ</t>
    </rPh>
    <phoneticPr fontId="3"/>
  </si>
  <si>
    <r>
      <t>(2)-2　被保険者別返還金額一覧表（介護扶助費）　</t>
    </r>
    <r>
      <rPr>
        <u/>
        <sz val="11"/>
        <rFont val="ＭＳ 明朝"/>
        <family val="1"/>
        <charset val="128"/>
      </rPr>
      <t>※対象者がいる場合のみ</t>
    </r>
    <rPh sb="27" eb="30">
      <t>タイショウシャ</t>
    </rPh>
    <rPh sb="33" eb="35">
      <t>バアイ</t>
    </rPh>
    <phoneticPr fontId="2"/>
  </si>
  <si>
    <t>(1)　保　険　者　別　返　還　金　額　一　覧　表</t>
    <rPh sb="4" eb="5">
      <t>ホ</t>
    </rPh>
    <rPh sb="6" eb="7">
      <t>ケン</t>
    </rPh>
    <rPh sb="8" eb="9">
      <t>シャ</t>
    </rPh>
    <rPh sb="10" eb="11">
      <t>ベツ</t>
    </rPh>
    <rPh sb="12" eb="13">
      <t>ヘン</t>
    </rPh>
    <rPh sb="14" eb="15">
      <t>カン</t>
    </rPh>
    <rPh sb="16" eb="17">
      <t>カネ</t>
    </rPh>
    <rPh sb="18" eb="19">
      <t>ガク</t>
    </rPh>
    <rPh sb="20" eb="21">
      <t>イチ</t>
    </rPh>
    <rPh sb="22" eb="23">
      <t>ラン</t>
    </rPh>
    <rPh sb="24" eb="25">
      <t>ヒョウ</t>
    </rPh>
    <phoneticPr fontId="3"/>
  </si>
  <si>
    <t>(2)-1　被保険者別返還金額一覧表　（介護給付費）</t>
    <rPh sb="20" eb="22">
      <t>カイゴ</t>
    </rPh>
    <rPh sb="22" eb="24">
      <t>キュウフ</t>
    </rPh>
    <rPh sb="24" eb="25">
      <t>ヒ</t>
    </rPh>
    <phoneticPr fontId="3"/>
  </si>
  <si>
    <t>(2)-2　被保険者別返還金額一覧表　（介護扶助費）</t>
    <rPh sb="20" eb="22">
      <t>カイゴ</t>
    </rPh>
    <rPh sb="22" eb="25">
      <t>フジョヒ</t>
    </rPh>
    <phoneticPr fontId="3"/>
  </si>
  <si>
    <t>負担割合</t>
    <rPh sb="0" eb="2">
      <t>フタン</t>
    </rPh>
    <rPh sb="2" eb="4">
      <t>ワリアイ</t>
    </rPh>
    <phoneticPr fontId="2"/>
  </si>
  <si>
    <t>1割</t>
  </si>
  <si>
    <t>複合型サービス</t>
    <rPh sb="0" eb="3">
      <t>フクゴウガタ</t>
    </rPh>
    <phoneticPr fontId="2"/>
  </si>
  <si>
    <t>H21.4～H24.3</t>
    <phoneticPr fontId="2"/>
  </si>
  <si>
    <t>H24.4～H27.3</t>
    <phoneticPr fontId="2"/>
  </si>
  <si>
    <t>H27.4～</t>
    <phoneticPr fontId="2"/>
  </si>
  <si>
    <t>単価</t>
    <rPh sb="0" eb="2">
      <t>タンカ</t>
    </rPh>
    <phoneticPr fontId="2"/>
  </si>
  <si>
    <t>請求額</t>
    <rPh sb="0" eb="2">
      <t>セイキュウ</t>
    </rPh>
    <rPh sb="2" eb="3">
      <t>ガク</t>
    </rPh>
    <phoneticPr fontId="2"/>
  </si>
  <si>
    <t>年</t>
    <rPh sb="0" eb="1">
      <t>ネン</t>
    </rPh>
    <phoneticPr fontId="2"/>
  </si>
  <si>
    <t>月</t>
    <rPh sb="0" eb="1">
      <t>ツキ</t>
    </rPh>
    <phoneticPr fontId="2"/>
  </si>
  <si>
    <t>の結果、下記のとおり介護給付費等に返還額が生じましたので報告します。</t>
    <rPh sb="1" eb="3">
      <t>ケッカ</t>
    </rPh>
    <rPh sb="4" eb="6">
      <t>カキ</t>
    </rPh>
    <rPh sb="10" eb="12">
      <t>カイゴ</t>
    </rPh>
    <rPh sb="12" eb="14">
      <t>キュウフ</t>
    </rPh>
    <rPh sb="14" eb="15">
      <t>ヒ</t>
    </rPh>
    <rPh sb="15" eb="16">
      <t>ナド</t>
    </rPh>
    <rPh sb="17" eb="19">
      <t>ヘンカン</t>
    </rPh>
    <rPh sb="19" eb="20">
      <t>ガク</t>
    </rPh>
    <rPh sb="21" eb="22">
      <t>ショウ</t>
    </rPh>
    <rPh sb="28" eb="30">
      <t>ホウコク</t>
    </rPh>
    <phoneticPr fontId="3"/>
  </si>
  <si>
    <t>は、下記のとおり完了しましたので報告します。</t>
    <rPh sb="2" eb="4">
      <t>カキ</t>
    </rPh>
    <rPh sb="8" eb="10">
      <t>カンリョウ</t>
    </rPh>
    <rPh sb="16" eb="18">
      <t>ホウコク</t>
    </rPh>
    <phoneticPr fontId="3"/>
  </si>
  <si>
    <t>～</t>
    <phoneticPr fontId="3"/>
  </si>
  <si>
    <t>返還金額</t>
    <rPh sb="0" eb="2">
      <t>ヘンカン</t>
    </rPh>
    <rPh sb="2" eb="4">
      <t>キンガク</t>
    </rPh>
    <phoneticPr fontId="3"/>
  </si>
  <si>
    <t>完了年月日</t>
    <rPh sb="0" eb="2">
      <t>カンリョウ</t>
    </rPh>
    <rPh sb="2" eb="5">
      <t>ネンガッピ</t>
    </rPh>
    <phoneticPr fontId="3"/>
  </si>
  <si>
    <t>４　返還額</t>
    <rPh sb="2" eb="4">
      <t>ヘンカン</t>
    </rPh>
    <rPh sb="4" eb="5">
      <t>ガク</t>
    </rPh>
    <phoneticPr fontId="2"/>
  </si>
  <si>
    <t>（１）保険者</t>
    <rPh sb="3" eb="6">
      <t>ホケンシャ</t>
    </rPh>
    <phoneticPr fontId="3"/>
  </si>
  <si>
    <t>（２）被保険者</t>
    <rPh sb="3" eb="4">
      <t>ヒ</t>
    </rPh>
    <rPh sb="4" eb="7">
      <t>ホケンシャ</t>
    </rPh>
    <phoneticPr fontId="3"/>
  </si>
  <si>
    <t>円</t>
    <rPh sb="0" eb="1">
      <t>エン</t>
    </rPh>
    <phoneticPr fontId="2"/>
  </si>
  <si>
    <t>年</t>
    <rPh sb="0" eb="1">
      <t>ネン</t>
    </rPh>
    <phoneticPr fontId="2"/>
  </si>
  <si>
    <t>月</t>
    <rPh sb="0" eb="1">
      <t>ツキ</t>
    </rPh>
    <phoneticPr fontId="2"/>
  </si>
  <si>
    <t>日</t>
    <rPh sb="0" eb="1">
      <t>ヒ</t>
    </rPh>
    <phoneticPr fontId="2"/>
  </si>
  <si>
    <t>地域密着型通所介護</t>
    <rPh sb="0" eb="2">
      <t>チイキ</t>
    </rPh>
    <rPh sb="2" eb="5">
      <t>ミッチャクガタ</t>
    </rPh>
    <rPh sb="5" eb="7">
      <t>ツウショ</t>
    </rPh>
    <rPh sb="7" eb="9">
      <t>カイゴ</t>
    </rPh>
    <phoneticPr fontId="2"/>
  </si>
  <si>
    <t>介護医療院</t>
    <rPh sb="0" eb="2">
      <t>カイゴ</t>
    </rPh>
    <rPh sb="2" eb="4">
      <t>イリョウ</t>
    </rPh>
    <rPh sb="4" eb="5">
      <t>イン</t>
    </rPh>
    <phoneticPr fontId="2"/>
  </si>
  <si>
    <t>予防専門型訪問サービス</t>
    <rPh sb="0" eb="11">
      <t>１</t>
    </rPh>
    <phoneticPr fontId="2"/>
  </si>
  <si>
    <t>生活支援型訪問サービス</t>
    <rPh sb="0" eb="11">
      <t>２</t>
    </rPh>
    <phoneticPr fontId="2"/>
  </si>
  <si>
    <t>予防専門型通所サービス</t>
    <rPh sb="0" eb="11">
      <t>３</t>
    </rPh>
    <phoneticPr fontId="2"/>
  </si>
  <si>
    <t>ミニデイ型通所サービス</t>
    <rPh sb="0" eb="11">
      <t>４</t>
    </rPh>
    <phoneticPr fontId="2"/>
  </si>
  <si>
    <t>運動型通所サービス</t>
    <rPh sb="0" eb="9">
      <t>５</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</si>
  <si>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</si>
  <si>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</si>
  <si>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</si>
  <si>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</si>
  <si>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</si>
  <si>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</si>
  <si>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令和2年</t>
    <rPh sb="0" eb="1">
      <t>レイ</t>
    </rPh>
    <rPh sb="1" eb="2">
      <t>ワ</t>
    </rPh>
    <rPh sb="3" eb="4">
      <t>ネン</t>
    </rPh>
    <phoneticPr fontId="2"/>
  </si>
  <si>
    <t>令和3年</t>
    <rPh sb="0" eb="1">
      <t>レイ</t>
    </rPh>
    <rPh sb="1" eb="2">
      <t>ワ</t>
    </rPh>
    <rPh sb="3" eb="4">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</si>
  <si>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</si>
  <si>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</si>
  <si>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</si>
  <si>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</si>
  <si>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</si>
  <si>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</si>
  <si>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</si>
  <si>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令和11年</t>
    <rPh sb="0" eb="1">
      <t>レイ</t>
    </rPh>
    <rPh sb="1" eb="2">
      <t>ワ</t>
    </rPh>
    <rPh sb="4" eb="5">
      <t>ネン</t>
    </rPh>
    <phoneticPr fontId="2"/>
  </si>
  <si>
    <t>令和12年</t>
    <rPh sb="0" eb="1">
      <t>レイ</t>
    </rPh>
    <rPh sb="1" eb="2">
      <t>ワ</t>
    </rPh>
    <rPh sb="4" eb="5">
      <t>ネン</t>
    </rPh>
    <phoneticPr fontId="2"/>
  </si>
  <si>
    <t>2009.4～2012.3</t>
    <phoneticPr fontId="2"/>
  </si>
  <si>
    <t>2012.4～2015.3</t>
    <phoneticPr fontId="2"/>
  </si>
  <si>
    <t>2015.4～</t>
    <phoneticPr fontId="2"/>
  </si>
  <si>
    <t>２　返還の対象となった介護給付費の請求年月（西暦で記入）</t>
    <rPh sb="2" eb="4">
      <t>ヘンカン</t>
    </rPh>
    <rPh sb="5" eb="7">
      <t>タイショウ</t>
    </rPh>
    <rPh sb="11" eb="13">
      <t>カイゴ</t>
    </rPh>
    <rPh sb="13" eb="15">
      <t>キュウフ</t>
    </rPh>
    <rPh sb="15" eb="16">
      <t>ヒ</t>
    </rPh>
    <rPh sb="17" eb="19">
      <t>セイキュウ</t>
    </rPh>
    <rPh sb="19" eb="21">
      <t>ネンゲツ</t>
    </rPh>
    <rPh sb="22" eb="24">
      <t>セイレキ</t>
    </rPh>
    <rPh sb="25" eb="27">
      <t>キニュウ</t>
    </rPh>
    <phoneticPr fontId="3"/>
  </si>
  <si>
    <t>西暦早見表</t>
    <rPh sb="0" eb="2">
      <t>セイレキ</t>
    </rPh>
    <rPh sb="2" eb="5">
      <t>ハヤミヒョウ</t>
    </rPh>
    <phoneticPr fontId="2"/>
  </si>
  <si>
    <t>令和13年</t>
    <rPh sb="0" eb="1">
      <t>レイ</t>
    </rPh>
    <rPh sb="1" eb="2">
      <t>ワ</t>
    </rPh>
    <rPh sb="4" eb="5">
      <t>ネン</t>
    </rPh>
    <phoneticPr fontId="2"/>
  </si>
  <si>
    <t>令和14年</t>
    <rPh sb="0" eb="1">
      <t>レイ</t>
    </rPh>
    <rPh sb="1" eb="2">
      <t>ワ</t>
    </rPh>
    <rPh sb="4" eb="5">
      <t>ネン</t>
    </rPh>
    <phoneticPr fontId="2"/>
  </si>
  <si>
    <t>令和15年</t>
    <rPh sb="0" eb="1">
      <t>レイ</t>
    </rPh>
    <rPh sb="1" eb="2">
      <t>ワ</t>
    </rPh>
    <rPh sb="4" eb="5">
      <t>ネン</t>
    </rPh>
    <phoneticPr fontId="2"/>
  </si>
  <si>
    <t>令和16年</t>
    <rPh sb="0" eb="1">
      <t>レイ</t>
    </rPh>
    <rPh sb="1" eb="2">
      <t>ワ</t>
    </rPh>
    <rPh sb="4" eb="5">
      <t>ネン</t>
    </rPh>
    <phoneticPr fontId="2"/>
  </si>
  <si>
    <t>令和17年</t>
    <rPh sb="0" eb="1">
      <t>レイ</t>
    </rPh>
    <rPh sb="1" eb="2">
      <t>ワ</t>
    </rPh>
    <rPh sb="4" eb="5">
      <t>ネン</t>
    </rPh>
    <phoneticPr fontId="2"/>
  </si>
  <si>
    <t>令和18年</t>
    <rPh sb="0" eb="1">
      <t>レイ</t>
    </rPh>
    <rPh sb="1" eb="2">
      <t>ワ</t>
    </rPh>
    <rPh sb="4" eb="5">
      <t>ネン</t>
    </rPh>
    <phoneticPr fontId="2"/>
  </si>
  <si>
    <t>令和19年</t>
    <rPh sb="0" eb="1">
      <t>レイ</t>
    </rPh>
    <rPh sb="1" eb="2">
      <t>ワ</t>
    </rPh>
    <rPh sb="4" eb="5">
      <t>ネン</t>
    </rPh>
    <phoneticPr fontId="2"/>
  </si>
  <si>
    <t>令和20年</t>
    <rPh sb="0" eb="1">
      <t>レイ</t>
    </rPh>
    <rPh sb="1" eb="2">
      <t>ワ</t>
    </rPh>
    <rPh sb="4" eb="5">
      <t>ネン</t>
    </rPh>
    <phoneticPr fontId="2"/>
  </si>
  <si>
    <t>令和21年</t>
    <rPh sb="0" eb="1">
      <t>レイ</t>
    </rPh>
    <rPh sb="1" eb="2">
      <t>ワ</t>
    </rPh>
    <rPh sb="4" eb="5">
      <t>ネン</t>
    </rPh>
    <phoneticPr fontId="2"/>
  </si>
  <si>
    <t>令和22年</t>
    <rPh sb="0" eb="1">
      <t>レイ</t>
    </rPh>
    <rPh sb="1" eb="2">
      <t>ワ</t>
    </rPh>
    <rPh sb="4" eb="5">
      <t>ネン</t>
    </rPh>
    <phoneticPr fontId="2"/>
  </si>
  <si>
    <t>令和23年</t>
    <rPh sb="0" eb="1">
      <t>レイ</t>
    </rPh>
    <rPh sb="1" eb="2">
      <t>ワ</t>
    </rPh>
    <rPh sb="4" eb="5">
      <t>ネン</t>
    </rPh>
    <phoneticPr fontId="2"/>
  </si>
  <si>
    <t>令和24年</t>
    <rPh sb="0" eb="1">
      <t>レイ</t>
    </rPh>
    <rPh sb="1" eb="2">
      <t>ワ</t>
    </rPh>
    <rPh sb="4" eb="5">
      <t>ネン</t>
    </rPh>
    <phoneticPr fontId="2"/>
  </si>
  <si>
    <t>令和25年</t>
    <rPh sb="0" eb="1">
      <t>レイ</t>
    </rPh>
    <rPh sb="1" eb="2">
      <t>ワ</t>
    </rPh>
    <rPh sb="4" eb="5">
      <t>ネン</t>
    </rPh>
    <phoneticPr fontId="2"/>
  </si>
  <si>
    <t>令和26年</t>
    <rPh sb="0" eb="1">
      <t>レイ</t>
    </rPh>
    <rPh sb="1" eb="2">
      <t>ワ</t>
    </rPh>
    <rPh sb="4" eb="5">
      <t>ネン</t>
    </rPh>
    <phoneticPr fontId="2"/>
  </si>
  <si>
    <t>令和27年</t>
    <rPh sb="0" eb="1">
      <t>レイ</t>
    </rPh>
    <rPh sb="1" eb="2">
      <t>ワ</t>
    </rPh>
    <rPh sb="4" eb="5">
      <t>ネン</t>
    </rPh>
    <phoneticPr fontId="2"/>
  </si>
  <si>
    <t>サービス
提供年月（西暦）</t>
    <rPh sb="10" eb="12">
      <t>セイレキ</t>
    </rPh>
    <phoneticPr fontId="3"/>
  </si>
  <si>
    <t>平成31年・令和元年</t>
    <rPh sb="0" eb="2">
      <t>ヘイセイ</t>
    </rPh>
    <rPh sb="4" eb="5">
      <t>ネン</t>
    </rPh>
    <rPh sb="8" eb="9">
      <t>ガン</t>
    </rPh>
    <phoneticPr fontId="2"/>
  </si>
  <si>
    <t>←
連動</t>
    <rPh sb="2" eb="4">
      <t>レンドウ</t>
    </rPh>
    <phoneticPr fontId="2"/>
  </si>
  <si>
    <t>　株式会社○○○○</t>
    <rPh sb="1" eb="3">
      <t>カブシキ</t>
    </rPh>
    <rPh sb="3" eb="5">
      <t>カイシャ</t>
    </rPh>
    <phoneticPr fontId="2"/>
  </si>
  <si>
    <t>　△△　□□</t>
    <phoneticPr fontId="2"/>
  </si>
  <si>
    <r>
      <rPr>
        <b/>
        <sz val="11"/>
        <color rgb="FFFF0000"/>
        <rFont val="ＭＳ Ｐゴシック"/>
        <family val="3"/>
        <charset val="128"/>
        <scheme val="minor"/>
      </rPr>
      <t>令和○</t>
    </r>
    <r>
      <rPr>
        <sz val="11"/>
        <rFont val="ＭＳ 明朝"/>
        <family val="1"/>
        <charset val="128"/>
      </rPr>
      <t>年</t>
    </r>
    <r>
      <rPr>
        <b/>
        <sz val="11"/>
        <color rgb="FFFF0000"/>
        <rFont val="ＭＳ Ｐゴシック"/>
        <family val="3"/>
        <charset val="128"/>
        <scheme val="major"/>
      </rPr>
      <t>　○</t>
    </r>
    <r>
      <rPr>
        <sz val="11"/>
        <rFont val="ＭＳ 明朝"/>
        <family val="1"/>
        <charset val="128"/>
      </rPr>
      <t>月　</t>
    </r>
    <r>
      <rPr>
        <b/>
        <sz val="11"/>
        <color rgb="FFFF0000"/>
        <rFont val="ＭＳ Ｐゴシック"/>
        <family val="3"/>
        <charset val="128"/>
        <scheme val="minor"/>
      </rPr>
      <t>○</t>
    </r>
    <r>
      <rPr>
        <sz val="11"/>
        <rFont val="ＭＳ 明朝"/>
        <family val="1"/>
        <charset val="128"/>
      </rPr>
      <t>日</t>
    </r>
    <rPh sb="0" eb="1">
      <t>レイ</t>
    </rPh>
    <rPh sb="1" eb="2">
      <t>ワ</t>
    </rPh>
    <rPh sb="3" eb="4">
      <t>ネン</t>
    </rPh>
    <rPh sb="6" eb="7">
      <t>ガツ</t>
    </rPh>
    <rPh sb="9" eb="10">
      <t>ニチ</t>
    </rPh>
    <phoneticPr fontId="3"/>
  </si>
  <si>
    <r>
      <t>　</t>
    </r>
    <r>
      <rPr>
        <b/>
        <sz val="12"/>
        <color rgb="FFFF0000"/>
        <rFont val="ＭＳ Ｐゴシック"/>
        <family val="3"/>
        <charset val="128"/>
        <scheme val="minor"/>
      </rPr>
      <t>令和○</t>
    </r>
    <r>
      <rPr>
        <sz val="12"/>
        <rFont val="ＭＳ 明朝"/>
        <family val="1"/>
        <charset val="128"/>
      </rPr>
      <t>年　</t>
    </r>
    <r>
      <rPr>
        <b/>
        <sz val="12"/>
        <color rgb="FFFF0000"/>
        <rFont val="ＭＳ Ｐゴシック"/>
        <family val="3"/>
        <charset val="128"/>
        <scheme val="minor"/>
      </rPr>
      <t>○</t>
    </r>
    <r>
      <rPr>
        <sz val="12"/>
        <rFont val="ＭＳ 明朝"/>
        <family val="1"/>
        <charset val="128"/>
      </rPr>
      <t>月　</t>
    </r>
    <r>
      <rPr>
        <b/>
        <sz val="12"/>
        <color rgb="FFFF0000"/>
        <rFont val="ＭＳ Ｐゴシック"/>
        <family val="3"/>
        <charset val="128"/>
        <scheme val="minor"/>
      </rPr>
      <t>○</t>
    </r>
    <r>
      <rPr>
        <sz val="12"/>
        <rFont val="ＭＳ 明朝"/>
        <family val="1"/>
        <charset val="128"/>
      </rPr>
      <t>日に受けた実地指導において指摘のあった事項にかかる自主点検</t>
    </r>
    <rPh sb="1" eb="2">
      <t>レイ</t>
    </rPh>
    <rPh sb="2" eb="3">
      <t>ワ</t>
    </rPh>
    <rPh sb="4" eb="5">
      <t>ネン</t>
    </rPh>
    <rPh sb="7" eb="8">
      <t>ガツ</t>
    </rPh>
    <rPh sb="10" eb="11">
      <t>ニチ</t>
    </rPh>
    <rPh sb="15" eb="17">
      <t>ジッチ</t>
    </rPh>
    <phoneticPr fontId="3"/>
  </si>
  <si>
    <t>記載例</t>
    <rPh sb="0" eb="2">
      <t>キサイ</t>
    </rPh>
    <rPh sb="2" eb="3">
      <t>レイ</t>
    </rPh>
    <phoneticPr fontId="2"/>
  </si>
  <si>
    <t>○○○介護センター</t>
    <rPh sb="3" eb="5">
      <t>カイゴ</t>
    </rPh>
    <phoneticPr fontId="2"/>
  </si>
  <si>
    <t>名古屋市中区○○○○</t>
    <phoneticPr fontId="2"/>
  </si>
  <si>
    <t>237○○○</t>
    <phoneticPr fontId="2"/>
  </si>
  <si>
    <t>訪問介護の対象ではないサービスを実施していたため。</t>
    <phoneticPr fontId="2"/>
  </si>
  <si>
    <t>中区</t>
    <rPh sb="0" eb="1">
      <t>ナカ</t>
    </rPh>
    <rPh sb="1" eb="2">
      <t>ク</t>
    </rPh>
    <phoneticPr fontId="2"/>
  </si>
  <si>
    <t>名古屋　太郎</t>
    <rPh sb="0" eb="3">
      <t>ナゴヤ</t>
    </rPh>
    <rPh sb="4" eb="6">
      <t>タロウ</t>
    </rPh>
    <phoneticPr fontId="3"/>
  </si>
  <si>
    <t>愛知　次郎</t>
    <rPh sb="0" eb="2">
      <t>アイチ</t>
    </rPh>
    <rPh sb="3" eb="5">
      <t>ジロウ</t>
    </rPh>
    <phoneticPr fontId="3"/>
  </si>
  <si>
    <t>名古屋　花子</t>
    <rPh sb="0" eb="3">
      <t>ナゴヤ</t>
    </rPh>
    <rPh sb="4" eb="6">
      <t>ハナコ</t>
    </rPh>
    <phoneticPr fontId="3"/>
  </si>
  <si>
    <t>○</t>
    <phoneticPr fontId="2"/>
  </si>
  <si>
    <t>中区</t>
    <rPh sb="0" eb="2">
      <t>ナカク</t>
    </rPh>
    <phoneticPr fontId="2"/>
  </si>
  <si>
    <t>H000000003</t>
    <phoneticPr fontId="2"/>
  </si>
  <si>
    <t>名古屋　二郎</t>
    <rPh sb="0" eb="3">
      <t>ナゴヤ</t>
    </rPh>
    <rPh sb="4" eb="6">
      <t>ジロウ</t>
    </rPh>
    <phoneticPr fontId="3"/>
  </si>
  <si>
    <t>千種　太郎</t>
    <rPh sb="0" eb="2">
      <t>チクサ</t>
    </rPh>
    <rPh sb="3" eb="5">
      <t>タロウ</t>
    </rPh>
    <phoneticPr fontId="3"/>
  </si>
  <si>
    <t>　株式会社○○○○</t>
    <phoneticPr fontId="2"/>
  </si>
  <si>
    <t>　△△　□□</t>
    <phoneticPr fontId="2"/>
  </si>
  <si>
    <r>
      <rPr>
        <b/>
        <sz val="12"/>
        <color rgb="FFFF0000"/>
        <rFont val="ＭＳ Ｐゴシック"/>
        <family val="3"/>
        <charset val="128"/>
        <scheme val="major"/>
      </rPr>
      <t>令和○</t>
    </r>
    <r>
      <rPr>
        <sz val="12"/>
        <color theme="1"/>
        <rFont val="ＭＳ Ｐ明朝"/>
        <family val="1"/>
        <charset val="128"/>
      </rPr>
      <t>年　　</t>
    </r>
    <r>
      <rPr>
        <b/>
        <sz val="12"/>
        <color rgb="FFFF0000"/>
        <rFont val="ＭＳ Ｐゴシック"/>
        <family val="3"/>
        <charset val="128"/>
        <scheme val="major"/>
      </rPr>
      <t>○</t>
    </r>
    <r>
      <rPr>
        <sz val="12"/>
        <color theme="1"/>
        <rFont val="ＭＳ Ｐ明朝"/>
        <family val="1"/>
        <charset val="128"/>
      </rPr>
      <t>月　</t>
    </r>
    <r>
      <rPr>
        <b/>
        <sz val="12"/>
        <color rgb="FFFF0000"/>
        <rFont val="ＭＳ Ｐゴシック"/>
        <family val="3"/>
        <charset val="128"/>
        <scheme val="major"/>
      </rPr>
      <t>○</t>
    </r>
    <r>
      <rPr>
        <sz val="12"/>
        <color theme="1"/>
        <rFont val="ＭＳ Ｐ明朝"/>
        <family val="1"/>
        <charset val="128"/>
      </rPr>
      <t>日</t>
    </r>
    <rPh sb="0" eb="1">
      <t>レイ</t>
    </rPh>
    <rPh sb="1" eb="2">
      <t>ワ</t>
    </rPh>
    <rPh sb="3" eb="4">
      <t>ネン</t>
    </rPh>
    <rPh sb="7" eb="8">
      <t>ガツ</t>
    </rPh>
    <rPh sb="10" eb="11">
      <t>ニチ</t>
    </rPh>
    <phoneticPr fontId="3"/>
  </si>
  <si>
    <r>
      <t>　　</t>
    </r>
    <r>
      <rPr>
        <b/>
        <sz val="12"/>
        <color rgb="FFFF0000"/>
        <rFont val="ＭＳ Ｐゴシック"/>
        <family val="3"/>
        <charset val="128"/>
        <scheme val="major"/>
      </rPr>
      <t>令和○</t>
    </r>
    <r>
      <rPr>
        <sz val="12"/>
        <color theme="1"/>
        <rFont val="ＭＳ Ｐ明朝"/>
        <family val="1"/>
        <charset val="128"/>
      </rPr>
      <t>年　</t>
    </r>
    <r>
      <rPr>
        <b/>
        <sz val="12"/>
        <color rgb="FFFF0000"/>
        <rFont val="ＭＳ Ｐゴシック"/>
        <family val="3"/>
        <charset val="128"/>
        <scheme val="minor"/>
      </rPr>
      <t>○</t>
    </r>
    <r>
      <rPr>
        <sz val="12"/>
        <color theme="1"/>
        <rFont val="ＭＳ Ｐ明朝"/>
        <family val="1"/>
        <charset val="128"/>
      </rPr>
      <t>月</t>
    </r>
    <r>
      <rPr>
        <b/>
        <sz val="12"/>
        <color rgb="FFFF0000"/>
        <rFont val="ＭＳ Ｐゴシック"/>
        <family val="3"/>
        <charset val="128"/>
        <scheme val="minor"/>
      </rPr>
      <t>　○</t>
    </r>
    <r>
      <rPr>
        <sz val="12"/>
        <color theme="1"/>
        <rFont val="ＭＳ Ｐ明朝"/>
        <family val="1"/>
        <charset val="128"/>
      </rPr>
      <t xml:space="preserve">日に受けた指導において指摘のあった事項にかかる介護給付費の返還 </t>
    </r>
    <rPh sb="2" eb="3">
      <t>レイ</t>
    </rPh>
    <rPh sb="3" eb="4">
      <t>ワ</t>
    </rPh>
    <rPh sb="5" eb="6">
      <t>ネン</t>
    </rPh>
    <rPh sb="8" eb="9">
      <t>ガツ</t>
    </rPh>
    <rPh sb="11" eb="12">
      <t>ニチ</t>
    </rPh>
    <phoneticPr fontId="3"/>
  </si>
  <si>
    <t>中区</t>
    <rPh sb="0" eb="2">
      <t>ナカク</t>
    </rPh>
    <phoneticPr fontId="3"/>
  </si>
  <si>
    <t>千種区</t>
    <rPh sb="0" eb="2">
      <t>チクサ</t>
    </rPh>
    <rPh sb="2" eb="3">
      <t>ク</t>
    </rPh>
    <phoneticPr fontId="3"/>
  </si>
  <si>
    <t>○</t>
    <phoneticPr fontId="2"/>
  </si>
  <si>
    <t>差引額　(a)-(b)</t>
    <rPh sb="0" eb="2">
      <t>サシヒキ</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</si>
</sst>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 "/>
    <numFmt numFmtId="178" formatCode="#,##0_);[Red]\(#,##0\)"/>
    <numFmt numFmtId="179" formatCode="#,##0.00_ "/>
    <numFmt numFmtId="180" formatCode="0_);[Red]\(0\)"/>
  </numFmts>
  <fonts count="37">
    <font>
      <sz val="11"/>
      <color theme="1"/>
      <name val="ＭＳ Ｐゴシック"/>
      <family val="3"/>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8"/>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6"/>
      <name val="ＭＳ Ｐ明朝"/>
      <family val="1"/>
      <charset val="128"/>
    </font>
    <font>
      <u/>
      <sz val="11"/>
      <name val="ＭＳ 明朝"/>
      <family val="1"/>
      <charset val="128"/>
    </font>
    <font>
      <sz val="11"/>
      <color theme="1"/>
      <name val="ＭＳ Ｐゴシック"/>
      <family val="3"/>
      <charset val="128"/>
      <scheme val="minor"/>
    </font>
    <font>
      <sz val="12"/>
      <color theme="1"/>
      <name val="ＭＳ Ｐ明朝"/>
      <family val="1"/>
      <charset val="128"/>
    </font>
    <font>
      <sz val="11"/>
      <color rgb="FF000000"/>
      <name val="ＭＳ Ｐゴシック"/>
      <family val="3"/>
      <charset val="128"/>
      <scheme val="minor"/>
    </font>
    <font>
      <sz val="14"/>
      <color theme="1"/>
      <name val="ＭＳ Ｐ明朝"/>
      <family val="1"/>
      <charset val="128"/>
    </font>
    <font>
      <sz val="12"/>
      <color theme="1"/>
      <name val="ＭＳ 明朝"/>
      <family val="1"/>
      <charset val="128"/>
    </font>
    <font>
      <sz val="11"/>
      <color theme="1"/>
      <name val="ＭＳ Ｐ明朝"/>
      <family val="1"/>
      <charset val="128"/>
    </font>
    <font>
      <b/>
      <sz val="12"/>
      <color rgb="FFFF0000"/>
      <name val="ＭＳ Ｐゴシック"/>
      <family val="3"/>
      <charset val="128"/>
    </font>
    <font>
      <b/>
      <sz val="11"/>
      <color rgb="FFFF0000"/>
      <name val="ＭＳ Ｐゴシック"/>
      <family val="3"/>
      <charset val="128"/>
    </font>
    <font>
      <b/>
      <sz val="12"/>
      <color rgb="FFFF0000"/>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scheme val="major"/>
    </font>
    <font>
      <b/>
      <sz val="14"/>
      <color rgb="FFFF0000"/>
      <name val="ＭＳ Ｐゴシック"/>
      <family val="3"/>
      <charset val="128"/>
      <scheme val="minor"/>
    </font>
    <font>
      <b/>
      <sz val="16"/>
      <color rgb="FFFF0000"/>
      <name val="ＭＳ Ｐゴシック"/>
      <family val="3"/>
      <charset val="128"/>
      <scheme val="minor"/>
    </font>
    <font>
      <b/>
      <sz val="12"/>
      <color rgb="FFFF0000"/>
      <name val="ＭＳ Ｐ明朝"/>
      <family val="1"/>
      <charset val="128"/>
    </font>
    <font>
      <b/>
      <sz val="12"/>
      <color rgb="FFFF0000"/>
      <name val="ＭＳ Ｐゴシック"/>
      <family val="3"/>
      <charset val="128"/>
      <scheme val="major"/>
    </font>
    <font>
      <b/>
      <sz val="11"/>
      <color rgb="FFFF0000"/>
      <name val="ＭＳ Ｐ明朝"/>
      <family val="1"/>
      <charset val="128"/>
    </font>
    <font>
      <b/>
      <sz val="14"/>
      <color rgb="FFFF0000"/>
      <name val="ＭＳ Ｐゴシック"/>
      <family val="3"/>
      <charset val="128"/>
      <scheme val="major"/>
    </font>
    <font>
      <b/>
      <sz val="16"/>
      <color rgb="FFFF0000"/>
      <name val="ＭＳ Ｐゴシック"/>
      <family val="3"/>
      <charset val="128"/>
      <scheme val="major"/>
    </font>
    <font>
      <b/>
      <sz val="10"/>
      <color rgb="FFFF0000"/>
      <name val="ＭＳ Ｐゴシック"/>
      <family val="3"/>
      <charset val="128"/>
      <scheme val="major"/>
    </font>
  </fonts>
  <fills count="6">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rgb="FFFCD5B4"/>
        <bgColor rgb="FF000000"/>
      </patternFill>
    </fill>
    <fill>
      <patternFill patternType="solid">
        <fgColor rgb="FFFFFF00"/>
        <bgColor indexed="64"/>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diagonalDown="1">
      <left style="medium">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18" fillId="0" borderId="0" applyFont="0" applyFill="0" applyBorder="0" applyAlignment="0" applyProtection="0">
      <alignment vertical="center"/>
    </xf>
  </cellStyleXfs>
  <cellXfs count="385">
    <xf numFmtId="0" fontId="0" fillId="0" borderId="0" xfId="0">
      <alignment vertical="center"/>
    </xf>
    <xf numFmtId="177" fontId="0" fillId="0" borderId="0" xfId="0" applyNumberFormat="1">
      <alignment vertical="center"/>
    </xf>
    <xf numFmtId="0" fontId="10" fillId="0" borderId="0" xfId="0" applyFont="1" applyAlignment="1" applyProtection="1">
      <protection locked="0"/>
    </xf>
    <xf numFmtId="0" fontId="13" fillId="0" borderId="0" xfId="0" applyFont="1" applyAlignment="1" applyProtection="1">
      <alignment horizontal="center" vertical="center"/>
      <protection locked="0"/>
    </xf>
    <xf numFmtId="0" fontId="10" fillId="0" borderId="0"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0"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176" fontId="10" fillId="0" borderId="3" xfId="0" applyNumberFormat="1" applyFont="1" applyBorder="1" applyAlignment="1" applyProtection="1">
      <alignment horizontal="right" vertical="center" wrapText="1"/>
      <protection locked="0"/>
    </xf>
    <xf numFmtId="3" fontId="10" fillId="2" borderId="3" xfId="0" applyNumberFormat="1" applyFont="1" applyFill="1" applyBorder="1" applyAlignment="1" applyProtection="1">
      <alignment horizontal="right" vertical="center"/>
      <protection locked="0"/>
    </xf>
    <xf numFmtId="176" fontId="10" fillId="0" borderId="0" xfId="0" applyNumberFormat="1" applyFont="1" applyAlignment="1" applyProtection="1">
      <protection locked="0"/>
    </xf>
    <xf numFmtId="176" fontId="10" fillId="0" borderId="3" xfId="0" applyNumberFormat="1" applyFont="1" applyBorder="1" applyAlignment="1" applyProtection="1">
      <alignment horizontal="right" vertical="center"/>
      <protection locked="0"/>
    </xf>
    <xf numFmtId="176" fontId="10" fillId="2" borderId="3" xfId="0" applyNumberFormat="1" applyFont="1" applyFill="1" applyBorder="1" applyAlignment="1" applyProtection="1">
      <alignment horizontal="right" vertical="center"/>
      <protection locked="0"/>
    </xf>
    <xf numFmtId="176" fontId="10" fillId="2" borderId="3" xfId="0" applyNumberFormat="1" applyFont="1" applyFill="1" applyBorder="1" applyAlignment="1" applyProtection="1">
      <alignment horizontal="right" vertical="center" wrapText="1"/>
      <protection locked="0"/>
    </xf>
    <xf numFmtId="0" fontId="13" fillId="0" borderId="8"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0" fillId="0" borderId="0" xfId="1" applyFont="1" applyProtection="1">
      <protection locked="0"/>
    </xf>
    <xf numFmtId="0" fontId="14" fillId="0" borderId="25" xfId="1" applyFont="1" applyBorder="1" applyAlignment="1" applyProtection="1">
      <alignment horizontal="center" vertical="center"/>
      <protection locked="0"/>
    </xf>
    <xf numFmtId="0" fontId="13" fillId="0" borderId="40" xfId="1" applyFont="1" applyBorder="1" applyAlignment="1" applyProtection="1">
      <alignment horizontal="center" vertical="center"/>
      <protection locked="0"/>
    </xf>
    <xf numFmtId="0" fontId="13" fillId="0" borderId="56" xfId="1" applyFont="1" applyBorder="1" applyAlignment="1" applyProtection="1">
      <alignment horizontal="center" vertical="center"/>
      <protection locked="0"/>
    </xf>
    <xf numFmtId="0" fontId="12" fillId="0" borderId="0" xfId="0" applyFont="1" applyBorder="1" applyAlignment="1" applyProtection="1">
      <protection locked="0"/>
    </xf>
    <xf numFmtId="0" fontId="10" fillId="0" borderId="0" xfId="0" applyFont="1" applyBorder="1" applyAlignment="1" applyProtection="1">
      <protection locked="0"/>
    </xf>
    <xf numFmtId="176" fontId="10" fillId="0" borderId="0" xfId="0" applyNumberFormat="1" applyFont="1" applyBorder="1" applyAlignment="1" applyProtection="1">
      <alignment horizontal="center" vertical="center"/>
      <protection locked="0"/>
    </xf>
    <xf numFmtId="176" fontId="10" fillId="0" borderId="0" xfId="0" applyNumberFormat="1" applyFont="1" applyBorder="1" applyAlignment="1" applyProtection="1">
      <alignment horizontal="center" vertical="center" wrapText="1"/>
      <protection locked="0"/>
    </xf>
    <xf numFmtId="3" fontId="10" fillId="0" borderId="0" xfId="0" applyNumberFormat="1" applyFont="1" applyBorder="1" applyAlignment="1" applyProtection="1">
      <alignment horizontal="center" vertical="center"/>
      <protection locked="0"/>
    </xf>
    <xf numFmtId="0" fontId="12" fillId="0" borderId="0" xfId="0" applyFont="1" applyAlignment="1" applyProtection="1">
      <protection locked="0"/>
    </xf>
    <xf numFmtId="176" fontId="10" fillId="0" borderId="0" xfId="0" applyNumberFormat="1" applyFont="1" applyFill="1" applyBorder="1" applyAlignment="1" applyProtection="1">
      <alignment horizontal="center" vertical="center"/>
      <protection locked="0"/>
    </xf>
    <xf numFmtId="3" fontId="10" fillId="2" borderId="3" xfId="0" applyNumberFormat="1" applyFont="1" applyFill="1" applyBorder="1" applyAlignment="1" applyProtection="1">
      <alignment horizontal="right" vertical="center"/>
    </xf>
    <xf numFmtId="176" fontId="10" fillId="2" borderId="3" xfId="0" applyNumberFormat="1" applyFont="1" applyFill="1" applyBorder="1" applyAlignment="1" applyProtection="1">
      <alignment horizontal="right" vertical="center"/>
    </xf>
    <xf numFmtId="3" fontId="10" fillId="0" borderId="3" xfId="0" applyNumberFormat="1" applyFont="1" applyBorder="1" applyAlignment="1" applyProtection="1">
      <alignment horizontal="right" vertical="center"/>
      <protection locked="0"/>
    </xf>
    <xf numFmtId="0" fontId="4" fillId="0" borderId="0" xfId="1" applyFont="1" applyAlignment="1" applyProtection="1">
      <alignment horizontal="center" vertical="center"/>
      <protection locked="0"/>
    </xf>
    <xf numFmtId="0" fontId="8" fillId="0" borderId="0" xfId="1" applyFont="1" applyAlignment="1" applyProtection="1">
      <alignment vertical="center"/>
      <protection locked="0"/>
    </xf>
    <xf numFmtId="0" fontId="7" fillId="0" borderId="0" xfId="1" applyFont="1" applyAlignment="1" applyProtection="1">
      <alignment vertical="center"/>
      <protection locked="0"/>
    </xf>
    <xf numFmtId="0" fontId="7" fillId="0" borderId="0" xfId="1" applyFont="1" applyAlignment="1" applyProtection="1">
      <alignment horizontal="distributed" vertical="center"/>
      <protection locked="0"/>
    </xf>
    <xf numFmtId="0" fontId="1" fillId="0" borderId="0" xfId="1" applyFont="1" applyAlignment="1" applyProtection="1">
      <alignment horizontal="center" vertical="center"/>
      <protection locked="0"/>
    </xf>
    <xf numFmtId="0" fontId="1"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0" fontId="15" fillId="0" borderId="0" xfId="1" applyFont="1" applyAlignment="1" applyProtection="1">
      <alignment horizontal="center"/>
      <protection locked="0"/>
    </xf>
    <xf numFmtId="0" fontId="13" fillId="0" borderId="0" xfId="1" applyFont="1" applyBorder="1" applyAlignment="1" applyProtection="1">
      <alignment horizontal="center" shrinkToFit="1"/>
      <protection locked="0"/>
    </xf>
    <xf numFmtId="0" fontId="13" fillId="0" borderId="1" xfId="1" applyFont="1" applyBorder="1" applyAlignment="1" applyProtection="1">
      <alignment horizontal="center" vertical="center"/>
      <protection locked="0"/>
    </xf>
    <xf numFmtId="0" fontId="16" fillId="0" borderId="0" xfId="1" applyFont="1" applyProtection="1">
      <protection locked="0"/>
    </xf>
    <xf numFmtId="0" fontId="14" fillId="0" borderId="25" xfId="1" applyFont="1" applyBorder="1" applyAlignment="1" applyProtection="1">
      <alignment vertical="center"/>
      <protection locked="0"/>
    </xf>
    <xf numFmtId="0" fontId="10" fillId="0" borderId="25" xfId="1" applyFont="1" applyBorder="1" applyAlignment="1" applyProtection="1">
      <alignment horizontal="center" vertical="center"/>
      <protection locked="0"/>
    </xf>
    <xf numFmtId="0" fontId="13" fillId="0" borderId="4" xfId="1" applyFont="1" applyBorder="1" applyAlignment="1" applyProtection="1">
      <alignment horizontal="center" vertical="center" wrapText="1"/>
      <protection locked="0"/>
    </xf>
    <xf numFmtId="0" fontId="13" fillId="0" borderId="36" xfId="1" applyFont="1" applyBorder="1" applyAlignment="1" applyProtection="1">
      <alignment horizontal="center" vertical="center" wrapText="1"/>
      <protection locked="0"/>
    </xf>
    <xf numFmtId="0" fontId="13" fillId="0" borderId="41" xfId="1" applyFont="1" applyBorder="1" applyAlignment="1" applyProtection="1">
      <alignment horizontal="center" vertical="center"/>
      <protection locked="0"/>
    </xf>
    <xf numFmtId="0" fontId="13" fillId="0" borderId="47" xfId="1" applyFont="1" applyBorder="1" applyAlignment="1" applyProtection="1">
      <alignment horizontal="center" vertical="center"/>
      <protection locked="0"/>
    </xf>
    <xf numFmtId="0" fontId="13" fillId="0" borderId="4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176" fontId="13" fillId="0" borderId="46" xfId="1" applyNumberFormat="1" applyFont="1" applyBorder="1" applyAlignment="1" applyProtection="1">
      <alignment horizontal="right" vertical="center"/>
      <protection locked="0"/>
    </xf>
    <xf numFmtId="176" fontId="13" fillId="0" borderId="45" xfId="1" applyNumberFormat="1" applyFont="1" applyBorder="1" applyAlignment="1" applyProtection="1">
      <alignment horizontal="right" vertical="center"/>
      <protection locked="0"/>
    </xf>
    <xf numFmtId="176" fontId="13" fillId="0" borderId="6" xfId="1" applyNumberFormat="1" applyFont="1" applyBorder="1" applyAlignment="1" applyProtection="1">
      <alignment horizontal="right" vertical="center"/>
      <protection locked="0"/>
    </xf>
    <xf numFmtId="176" fontId="13" fillId="0" borderId="0" xfId="1" applyNumberFormat="1" applyFont="1" applyBorder="1" applyAlignment="1" applyProtection="1">
      <alignment horizontal="right" vertical="center"/>
      <protection locked="0"/>
    </xf>
    <xf numFmtId="0" fontId="13" fillId="0" borderId="52" xfId="1" applyFont="1" applyBorder="1" applyAlignment="1" applyProtection="1">
      <alignment horizontal="center" vertical="center"/>
      <protection locked="0"/>
    </xf>
    <xf numFmtId="176" fontId="13" fillId="2" borderId="42" xfId="1" applyNumberFormat="1" applyFont="1" applyFill="1" applyBorder="1" applyAlignment="1" applyProtection="1">
      <alignment horizontal="right" vertical="center"/>
    </xf>
    <xf numFmtId="0" fontId="10" fillId="0" borderId="3" xfId="0"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40" xfId="1" applyFont="1" applyBorder="1" applyAlignment="1" applyProtection="1">
      <alignment horizontal="center" vertical="center"/>
    </xf>
    <xf numFmtId="0" fontId="13" fillId="0" borderId="56" xfId="1" applyFont="1" applyBorder="1" applyAlignment="1" applyProtection="1">
      <alignment horizontal="center" vertical="center"/>
    </xf>
    <xf numFmtId="0" fontId="13" fillId="0" borderId="0" xfId="0" applyFont="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0" fillId="0" borderId="0" xfId="0" applyAlignment="1">
      <alignment vertical="center" shrinkToFit="1"/>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xf>
    <xf numFmtId="0" fontId="10" fillId="0" borderId="65" xfId="0" applyFont="1" applyBorder="1" applyAlignment="1" applyProtection="1">
      <alignment horizontal="center" vertical="center" wrapText="1"/>
      <protection locked="0"/>
    </xf>
    <xf numFmtId="179" fontId="10" fillId="2" borderId="3" xfId="0" applyNumberFormat="1" applyFont="1" applyFill="1" applyBorder="1" applyAlignment="1" applyProtection="1">
      <alignment horizontal="right" vertical="center" wrapText="1"/>
      <protection locked="0"/>
    </xf>
    <xf numFmtId="179" fontId="10" fillId="2" borderId="3" xfId="0" applyNumberFormat="1" applyFont="1" applyFill="1" applyBorder="1" applyAlignment="1" applyProtection="1">
      <alignment horizontal="right" vertical="center"/>
      <protection locked="0"/>
    </xf>
    <xf numFmtId="0" fontId="5" fillId="0" borderId="0" xfId="1" applyFont="1" applyFill="1" applyAlignment="1">
      <alignment horizontal="center" vertical="center"/>
    </xf>
    <xf numFmtId="0" fontId="0" fillId="3" borderId="3" xfId="0" applyFill="1" applyBorder="1" applyAlignment="1">
      <alignment vertical="center" shrinkToFit="1"/>
    </xf>
    <xf numFmtId="0" fontId="19" fillId="0" borderId="0" xfId="1" applyFont="1" applyAlignment="1">
      <alignment vertical="center"/>
    </xf>
    <xf numFmtId="0" fontId="19" fillId="0" borderId="0" xfId="1" applyFont="1" applyAlignment="1">
      <alignment horizontal="left" vertical="center"/>
    </xf>
    <xf numFmtId="0" fontId="19" fillId="0" borderId="0" xfId="1" applyFont="1" applyAlignment="1">
      <alignment horizontal="center" vertical="center"/>
    </xf>
    <xf numFmtId="0" fontId="20" fillId="0" borderId="0" xfId="0" applyFont="1">
      <alignment vertical="center"/>
    </xf>
    <xf numFmtId="0" fontId="13" fillId="2" borderId="22" xfId="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protection locked="0"/>
    </xf>
    <xf numFmtId="0" fontId="13" fillId="2" borderId="38" xfId="1" applyFont="1" applyFill="1" applyBorder="1" applyAlignment="1" applyProtection="1">
      <alignment horizontal="center" vertical="center"/>
      <protection locked="0"/>
    </xf>
    <xf numFmtId="0" fontId="13" fillId="2" borderId="44" xfId="1" applyFont="1" applyFill="1" applyBorder="1" applyAlignment="1" applyProtection="1">
      <alignment horizontal="center" vertical="center"/>
      <protection locked="0"/>
    </xf>
    <xf numFmtId="0" fontId="13" fillId="2" borderId="25" xfId="1" applyFont="1" applyFill="1" applyBorder="1" applyAlignment="1" applyProtection="1">
      <alignment horizontal="center" vertical="center"/>
      <protection locked="0"/>
    </xf>
    <xf numFmtId="0" fontId="13" fillId="2" borderId="39" xfId="1" applyFont="1" applyFill="1" applyBorder="1" applyAlignment="1" applyProtection="1">
      <alignment horizontal="center" vertical="center"/>
      <protection locked="0"/>
    </xf>
    <xf numFmtId="0" fontId="10" fillId="0" borderId="0" xfId="0" applyFont="1" applyFill="1" applyBorder="1" applyAlignment="1" applyProtection="1">
      <alignment vertical="center" shrinkToFit="1"/>
      <protection locked="0"/>
    </xf>
    <xf numFmtId="0" fontId="10" fillId="0" borderId="10" xfId="0" applyFont="1" applyBorder="1" applyAlignment="1" applyProtection="1">
      <alignment horizontal="left" vertical="center"/>
      <protection locked="0"/>
    </xf>
    <xf numFmtId="0" fontId="19" fillId="0" borderId="0" xfId="1" applyFont="1" applyFill="1" applyAlignment="1">
      <alignment vertical="center"/>
    </xf>
    <xf numFmtId="0" fontId="19" fillId="0" borderId="0" xfId="1" applyFont="1" applyFill="1" applyAlignment="1">
      <alignment horizontal="center" vertical="center"/>
    </xf>
    <xf numFmtId="0" fontId="19" fillId="0" borderId="0" xfId="1" applyFont="1" applyFill="1" applyAlignment="1">
      <alignment horizontal="distributed" vertical="center"/>
    </xf>
    <xf numFmtId="0" fontId="19" fillId="0" borderId="0" xfId="1" applyFont="1" applyAlignment="1">
      <alignment horizontal="distributed" vertical="center"/>
    </xf>
    <xf numFmtId="0" fontId="19" fillId="0" borderId="0" xfId="1" applyFont="1" applyFill="1" applyAlignment="1">
      <alignment horizontal="left" vertical="center"/>
    </xf>
    <xf numFmtId="0" fontId="22" fillId="0" borderId="0" xfId="1" applyFont="1" applyAlignment="1" applyProtection="1">
      <alignment vertical="center" shrinkToFit="1"/>
      <protection locked="0"/>
    </xf>
    <xf numFmtId="0" fontId="22" fillId="0" borderId="0" xfId="0" applyFont="1" applyFill="1" applyAlignment="1">
      <alignment vertical="center"/>
    </xf>
    <xf numFmtId="0" fontId="22" fillId="0" borderId="0" xfId="0" quotePrefix="1" applyFont="1" applyFill="1" applyAlignment="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2" fillId="0" borderId="0" xfId="0" applyFont="1" applyFill="1" applyAlignment="1">
      <alignment horizontal="left" vertical="center"/>
    </xf>
    <xf numFmtId="0" fontId="22" fillId="0" borderId="0" xfId="1" applyFont="1" applyFill="1" applyAlignment="1">
      <alignment horizontal="center" vertical="center"/>
    </xf>
    <xf numFmtId="0" fontId="5"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Alignment="1" applyProtection="1">
      <alignment horizontal="distributed" vertical="center"/>
      <protection locked="0"/>
    </xf>
    <xf numFmtId="0" fontId="6" fillId="0" borderId="0" xfId="1" applyFont="1" applyAlignment="1" applyProtection="1">
      <alignment vertical="center"/>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176" fontId="10" fillId="2" borderId="3" xfId="0" applyNumberFormat="1" applyFont="1" applyFill="1" applyBorder="1" applyAlignment="1" applyProtection="1">
      <alignment horizontal="right" vertical="center" wrapText="1"/>
    </xf>
    <xf numFmtId="0" fontId="0" fillId="0" borderId="0" xfId="0" applyFill="1" applyAlignment="1">
      <alignment vertical="center" shrinkToFit="1"/>
    </xf>
    <xf numFmtId="177" fontId="0" fillId="0" borderId="0" xfId="0" applyNumberFormat="1" applyFill="1" applyAlignment="1">
      <alignment vertical="center" shrinkToFit="1"/>
    </xf>
    <xf numFmtId="0" fontId="24" fillId="0" borderId="0" xfId="1" applyFont="1" applyAlignment="1" applyProtection="1">
      <alignment horizontal="left" vertical="center"/>
      <protection locked="0"/>
    </xf>
    <xf numFmtId="0" fontId="25" fillId="0" borderId="0" xfId="1" applyFont="1" applyAlignment="1" applyProtection="1">
      <alignment horizontal="left" vertical="center"/>
      <protection locked="0"/>
    </xf>
    <xf numFmtId="0" fontId="30" fillId="0" borderId="0" xfId="1" applyFont="1" applyAlignment="1" applyProtection="1">
      <alignment horizontal="left" vertical="center"/>
      <protection locked="0"/>
    </xf>
    <xf numFmtId="0" fontId="26" fillId="0" borderId="0" xfId="1" applyFont="1" applyAlignment="1" applyProtection="1">
      <alignment vertical="center"/>
      <protection locked="0"/>
    </xf>
    <xf numFmtId="0" fontId="35" fillId="0" borderId="0" xfId="1" applyFont="1" applyAlignment="1" applyProtection="1">
      <alignment vertical="center"/>
      <protection locked="0"/>
    </xf>
    <xf numFmtId="176" fontId="33" fillId="0" borderId="3" xfId="0" applyNumberFormat="1" applyFont="1" applyBorder="1" applyAlignment="1">
      <alignment horizontal="right" vertical="center" wrapText="1"/>
    </xf>
    <xf numFmtId="176" fontId="33" fillId="0" borderId="3" xfId="0" applyNumberFormat="1" applyFont="1" applyBorder="1" applyAlignment="1">
      <alignment horizontal="right" vertical="center"/>
    </xf>
    <xf numFmtId="176" fontId="10" fillId="2" borderId="3" xfId="0" applyNumberFormat="1" applyFont="1" applyFill="1" applyBorder="1" applyAlignment="1">
      <alignment horizontal="right" vertical="center"/>
    </xf>
    <xf numFmtId="179" fontId="10" fillId="4" borderId="3" xfId="0" applyNumberFormat="1" applyFont="1" applyFill="1" applyBorder="1" applyAlignment="1" applyProtection="1">
      <alignment horizontal="right" vertical="center" wrapText="1"/>
      <protection locked="0"/>
    </xf>
    <xf numFmtId="176" fontId="10" fillId="4" borderId="3" xfId="0" applyNumberFormat="1" applyFont="1" applyFill="1" applyBorder="1" applyAlignment="1" applyProtection="1">
      <alignment horizontal="right" vertical="center" wrapText="1"/>
      <protection locked="0"/>
    </xf>
    <xf numFmtId="3" fontId="33" fillId="0" borderId="3" xfId="0" applyNumberFormat="1" applyFont="1" applyBorder="1" applyAlignment="1">
      <alignment horizontal="right" vertical="center"/>
    </xf>
    <xf numFmtId="179" fontId="10" fillId="4" borderId="3" xfId="0" applyNumberFormat="1" applyFont="1" applyFill="1" applyBorder="1" applyAlignment="1" applyProtection="1">
      <alignment horizontal="right" vertical="center"/>
      <protection locked="0"/>
    </xf>
    <xf numFmtId="3" fontId="10" fillId="2" borderId="3" xfId="0" applyNumberFormat="1" applyFont="1" applyFill="1" applyBorder="1" applyAlignment="1">
      <alignment horizontal="right" vertical="center"/>
    </xf>
    <xf numFmtId="178" fontId="32" fillId="2" borderId="53" xfId="1" applyNumberFormat="1" applyFont="1" applyFill="1" applyBorder="1" applyAlignment="1" applyProtection="1">
      <alignment horizontal="right" vertical="center"/>
      <protection locked="0"/>
    </xf>
    <xf numFmtId="178" fontId="32" fillId="2" borderId="54" xfId="1" applyNumberFormat="1" applyFont="1" applyFill="1" applyBorder="1" applyAlignment="1" applyProtection="1">
      <alignment horizontal="right" vertical="center"/>
      <protection locked="0"/>
    </xf>
    <xf numFmtId="178" fontId="32" fillId="2" borderId="49" xfId="1" applyNumberFormat="1" applyFont="1" applyFill="1" applyBorder="1" applyAlignment="1" applyProtection="1">
      <alignment horizontal="right" vertical="center"/>
      <protection locked="0"/>
    </xf>
    <xf numFmtId="178" fontId="32" fillId="2" borderId="50" xfId="1" applyNumberFormat="1" applyFont="1" applyFill="1" applyBorder="1" applyAlignment="1" applyProtection="1">
      <alignment horizontal="right" vertical="center"/>
      <protection locked="0"/>
    </xf>
    <xf numFmtId="178" fontId="32" fillId="2" borderId="58" xfId="1" applyNumberFormat="1" applyFont="1" applyFill="1" applyBorder="1" applyAlignment="1" applyProtection="1">
      <alignment horizontal="right" vertical="center"/>
      <protection locked="0"/>
    </xf>
    <xf numFmtId="3" fontId="28" fillId="0" borderId="3" xfId="0" applyNumberFormat="1" applyFont="1" applyBorder="1" applyAlignment="1" applyProtection="1">
      <alignment horizontal="right" vertical="center"/>
      <protection locked="0"/>
    </xf>
    <xf numFmtId="3" fontId="28" fillId="2" borderId="3" xfId="0" applyNumberFormat="1" applyFont="1" applyFill="1" applyBorder="1" applyAlignment="1" applyProtection="1">
      <alignment horizontal="right" vertical="center"/>
    </xf>
    <xf numFmtId="176" fontId="27" fillId="0" borderId="3" xfId="0" applyNumberFormat="1" applyFont="1" applyBorder="1" applyAlignment="1">
      <alignment horizontal="right" vertical="center" wrapText="1"/>
    </xf>
    <xf numFmtId="179" fontId="27" fillId="2" borderId="3" xfId="0" applyNumberFormat="1" applyFont="1" applyFill="1" applyBorder="1" applyAlignment="1" applyProtection="1">
      <alignment horizontal="right" vertical="center" wrapText="1"/>
      <protection locked="0"/>
    </xf>
    <xf numFmtId="176" fontId="27" fillId="2" borderId="3" xfId="0" applyNumberFormat="1" applyFont="1" applyFill="1" applyBorder="1" applyAlignment="1" applyProtection="1">
      <alignment horizontal="right" vertical="center" wrapText="1"/>
    </xf>
    <xf numFmtId="3" fontId="27" fillId="2" borderId="3" xfId="0" applyNumberFormat="1" applyFont="1" applyFill="1" applyBorder="1" applyAlignment="1" applyProtection="1">
      <alignment horizontal="right" vertical="center"/>
    </xf>
    <xf numFmtId="176" fontId="27" fillId="0" borderId="3" xfId="0" applyNumberFormat="1" applyFont="1" applyBorder="1" applyAlignment="1">
      <alignment horizontal="right" vertical="center"/>
    </xf>
    <xf numFmtId="179" fontId="27" fillId="2" borderId="3" xfId="0" applyNumberFormat="1" applyFont="1" applyFill="1" applyBorder="1" applyAlignment="1" applyProtection="1">
      <alignment horizontal="right" vertical="center"/>
      <protection locked="0"/>
    </xf>
    <xf numFmtId="176" fontId="27" fillId="2" borderId="3" xfId="0" applyNumberFormat="1" applyFont="1" applyFill="1" applyBorder="1" applyAlignment="1">
      <alignment horizontal="right" vertical="center"/>
    </xf>
    <xf numFmtId="176" fontId="27" fillId="2" borderId="3" xfId="0" applyNumberFormat="1" applyFont="1" applyFill="1" applyBorder="1" applyAlignment="1" applyProtection="1">
      <alignment horizontal="right" vertical="center"/>
    </xf>
    <xf numFmtId="178" fontId="26" fillId="2" borderId="53" xfId="1" applyNumberFormat="1" applyFont="1" applyFill="1" applyBorder="1" applyAlignment="1" applyProtection="1">
      <alignment horizontal="right" vertical="center"/>
    </xf>
    <xf numFmtId="178" fontId="26" fillId="2" borderId="54" xfId="1" applyNumberFormat="1" applyFont="1" applyFill="1" applyBorder="1" applyAlignment="1" applyProtection="1">
      <alignment horizontal="right" vertical="center"/>
    </xf>
    <xf numFmtId="178" fontId="26" fillId="2" borderId="55" xfId="1" applyNumberFormat="1" applyFont="1" applyFill="1" applyBorder="1" applyAlignment="1" applyProtection="1">
      <alignment horizontal="right" vertical="center"/>
    </xf>
    <xf numFmtId="178" fontId="26" fillId="2" borderId="49" xfId="1" applyNumberFormat="1" applyFont="1" applyFill="1" applyBorder="1" applyAlignment="1" applyProtection="1">
      <alignment horizontal="right" vertical="center"/>
    </xf>
    <xf numFmtId="178" fontId="26" fillId="2" borderId="71" xfId="1" applyNumberFormat="1" applyFont="1" applyFill="1" applyBorder="1" applyAlignment="1" applyProtection="1">
      <alignment horizontal="right" vertical="center"/>
    </xf>
    <xf numFmtId="178" fontId="26" fillId="2" borderId="50" xfId="1" applyNumberFormat="1" applyFont="1" applyFill="1" applyBorder="1" applyAlignment="1" applyProtection="1">
      <alignment horizontal="right" vertical="center"/>
    </xf>
    <xf numFmtId="178" fontId="26" fillId="2" borderId="51" xfId="1" applyNumberFormat="1" applyFont="1" applyFill="1" applyBorder="1" applyAlignment="1" applyProtection="1">
      <alignment horizontal="right" vertical="center"/>
    </xf>
    <xf numFmtId="178" fontId="26" fillId="2" borderId="58" xfId="1" applyNumberFormat="1" applyFont="1" applyFill="1" applyBorder="1" applyAlignment="1" applyProtection="1">
      <alignment horizontal="right" vertical="center"/>
    </xf>
    <xf numFmtId="178" fontId="26" fillId="2" borderId="59" xfId="1" applyNumberFormat="1" applyFont="1" applyFill="1" applyBorder="1" applyAlignment="1" applyProtection="1">
      <alignment horizontal="right" vertical="center"/>
    </xf>
    <xf numFmtId="0" fontId="23" fillId="0" borderId="0" xfId="1" applyFont="1" applyAlignment="1">
      <alignment vertical="center"/>
    </xf>
    <xf numFmtId="0" fontId="26" fillId="0" borderId="0" xfId="1" applyFont="1" applyAlignment="1">
      <alignment horizontal="left" vertical="center"/>
    </xf>
    <xf numFmtId="0" fontId="26" fillId="0" borderId="0" xfId="1" applyFont="1" applyFill="1" applyAlignment="1">
      <alignment horizontal="distributed" vertical="center"/>
    </xf>
    <xf numFmtId="0" fontId="27" fillId="0" borderId="0" xfId="1" applyFont="1" applyAlignment="1">
      <alignment vertical="center"/>
    </xf>
    <xf numFmtId="0" fontId="32" fillId="0" borderId="0" xfId="1" applyFont="1" applyAlignment="1">
      <alignment horizontal="center" vertical="center"/>
    </xf>
    <xf numFmtId="0" fontId="32" fillId="2" borderId="0" xfId="1" applyFont="1" applyFill="1" applyAlignment="1">
      <alignment vertical="center"/>
    </xf>
    <xf numFmtId="0" fontId="31" fillId="0" borderId="23" xfId="1" applyFont="1" applyBorder="1" applyAlignment="1">
      <alignment horizontal="center" vertical="center"/>
    </xf>
    <xf numFmtId="176" fontId="31" fillId="0" borderId="37" xfId="1" applyNumberFormat="1" applyFont="1" applyBorder="1" applyAlignment="1">
      <alignment horizontal="right" vertical="center"/>
    </xf>
    <xf numFmtId="176" fontId="31" fillId="0" borderId="23" xfId="1" applyNumberFormat="1" applyFont="1" applyBorder="1" applyAlignment="1">
      <alignment horizontal="right" vertical="center"/>
    </xf>
    <xf numFmtId="0" fontId="31" fillId="0" borderId="41" xfId="1" applyFont="1" applyBorder="1" applyAlignment="1">
      <alignment horizontal="center" vertical="center"/>
    </xf>
    <xf numFmtId="176" fontId="31" fillId="0" borderId="42" xfId="1" applyNumberFormat="1" applyFont="1" applyBorder="1" applyAlignment="1">
      <alignment horizontal="right" vertical="center"/>
    </xf>
    <xf numFmtId="176" fontId="31" fillId="0" borderId="41" xfId="1" applyNumberFormat="1" applyFont="1" applyBorder="1" applyAlignment="1">
      <alignment horizontal="right" vertical="center"/>
    </xf>
    <xf numFmtId="0" fontId="13" fillId="0" borderId="48" xfId="1" applyFont="1" applyBorder="1" applyAlignment="1">
      <alignment horizontal="center" vertical="center"/>
    </xf>
    <xf numFmtId="0" fontId="31" fillId="0" borderId="0" xfId="1" applyFont="1" applyBorder="1" applyAlignment="1">
      <alignment horizontal="center" vertical="center"/>
    </xf>
    <xf numFmtId="176" fontId="32" fillId="2" borderId="42" xfId="1" applyNumberFormat="1" applyFont="1" applyFill="1" applyBorder="1" applyAlignment="1">
      <alignment horizontal="right" vertical="center"/>
    </xf>
    <xf numFmtId="176" fontId="32" fillId="0" borderId="46" xfId="1" applyNumberFormat="1" applyFont="1" applyBorder="1" applyAlignment="1">
      <alignment horizontal="right" vertical="center"/>
    </xf>
    <xf numFmtId="176" fontId="32" fillId="0" borderId="45" xfId="1" applyNumberFormat="1" applyFont="1" applyBorder="1" applyAlignment="1">
      <alignment horizontal="right" vertical="center"/>
    </xf>
    <xf numFmtId="176" fontId="32" fillId="0" borderId="6" xfId="1" applyNumberFormat="1" applyFont="1" applyBorder="1" applyAlignment="1">
      <alignment horizontal="right" vertical="center"/>
    </xf>
    <xf numFmtId="176" fontId="32" fillId="0" borderId="0" xfId="1" applyNumberFormat="1" applyFont="1" applyBorder="1" applyAlignment="1">
      <alignment horizontal="right" vertical="center"/>
    </xf>
    <xf numFmtId="0" fontId="26" fillId="2" borderId="53" xfId="1" applyFont="1" applyFill="1" applyBorder="1" applyAlignment="1" applyProtection="1">
      <alignment horizontal="center" vertical="center"/>
    </xf>
    <xf numFmtId="176" fontId="26" fillId="2" borderId="54" xfId="1" applyNumberFormat="1" applyFont="1" applyFill="1" applyBorder="1" applyAlignment="1" applyProtection="1">
      <alignment horizontal="right" vertical="center"/>
    </xf>
    <xf numFmtId="176" fontId="26" fillId="2" borderId="55" xfId="1" applyNumberFormat="1" applyFont="1" applyFill="1" applyBorder="1" applyAlignment="1" applyProtection="1">
      <alignment horizontal="right" vertical="center"/>
    </xf>
    <xf numFmtId="176" fontId="26" fillId="2" borderId="53" xfId="1" applyNumberFormat="1" applyFont="1" applyFill="1" applyBorder="1" applyAlignment="1" applyProtection="1">
      <alignment horizontal="right" vertical="center"/>
    </xf>
    <xf numFmtId="0" fontId="26" fillId="2" borderId="49" xfId="1" applyFont="1" applyFill="1" applyBorder="1" applyAlignment="1" applyProtection="1">
      <alignment horizontal="center" vertical="center"/>
    </xf>
    <xf numFmtId="176" fontId="26" fillId="2" borderId="50" xfId="1" applyNumberFormat="1" applyFont="1" applyFill="1" applyBorder="1" applyAlignment="1" applyProtection="1">
      <alignment horizontal="right" vertical="center"/>
    </xf>
    <xf numFmtId="176" fontId="26" fillId="2" borderId="51" xfId="1" applyNumberFormat="1" applyFont="1" applyFill="1" applyBorder="1" applyAlignment="1" applyProtection="1">
      <alignment horizontal="right" vertical="center"/>
    </xf>
    <xf numFmtId="176" fontId="26" fillId="2" borderId="49" xfId="1" applyNumberFormat="1" applyFont="1" applyFill="1" applyBorder="1" applyAlignment="1" applyProtection="1">
      <alignment horizontal="right" vertical="center"/>
    </xf>
    <xf numFmtId="0" fontId="26" fillId="0" borderId="57" xfId="1" applyFont="1" applyBorder="1" applyAlignment="1" applyProtection="1">
      <alignment horizontal="center" vertical="center"/>
      <protection locked="0"/>
    </xf>
    <xf numFmtId="176" fontId="26" fillId="2" borderId="58" xfId="1" applyNumberFormat="1" applyFont="1" applyFill="1" applyBorder="1" applyAlignment="1" applyProtection="1">
      <alignment horizontal="right" vertical="center"/>
    </xf>
    <xf numFmtId="176" fontId="36" fillId="2" borderId="12" xfId="1" applyNumberFormat="1" applyFont="1" applyFill="1" applyBorder="1" applyAlignment="1" applyProtection="1">
      <alignment horizontal="center" vertical="center"/>
      <protection locked="0"/>
    </xf>
    <xf numFmtId="176" fontId="36" fillId="2" borderId="16" xfId="1" applyNumberFormat="1" applyFont="1" applyFill="1" applyBorder="1" applyAlignment="1" applyProtection="1">
      <alignment horizontal="center" vertical="center"/>
      <protection locked="0"/>
    </xf>
    <xf numFmtId="0" fontId="26" fillId="5" borderId="0" xfId="1" applyFont="1" applyFill="1" applyAlignment="1" applyProtection="1">
      <alignment horizontal="center"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right" vertical="center"/>
      <protection locked="0"/>
    </xf>
    <xf numFmtId="0" fontId="26"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26" fillId="5" borderId="0" xfId="1" applyFont="1" applyFill="1" applyAlignment="1" applyProtection="1">
      <alignment horizontal="lef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Alignment="1" applyProtection="1">
      <alignment horizontal="distributed" vertical="center"/>
      <protection locked="0"/>
    </xf>
    <xf numFmtId="0" fontId="26" fillId="0" borderId="0" xfId="1" applyFont="1" applyAlignment="1" applyProtection="1">
      <alignment horizontal="left" vertical="center" shrinkToFit="1"/>
      <protection locked="0"/>
    </xf>
    <xf numFmtId="0" fontId="5" fillId="0" borderId="0" xfId="1" applyFont="1" applyAlignment="1" applyProtection="1">
      <alignment horizontal="left" vertical="center" shrinkToFit="1"/>
      <protection locked="0"/>
    </xf>
    <xf numFmtId="176" fontId="28" fillId="2" borderId="11" xfId="1" applyNumberFormat="1" applyFont="1" applyFill="1" applyBorder="1" applyAlignment="1" applyProtection="1">
      <alignment horizontal="right" vertical="center"/>
      <protection locked="0"/>
    </xf>
    <xf numFmtId="176" fontId="28" fillId="2" borderId="2" xfId="1" applyNumberFormat="1" applyFont="1" applyFill="1" applyBorder="1" applyAlignment="1" applyProtection="1">
      <alignment horizontal="right" vertical="center"/>
      <protection locked="0"/>
    </xf>
    <xf numFmtId="0" fontId="10" fillId="0" borderId="15"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9"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20" xfId="1" applyFont="1" applyBorder="1" applyAlignment="1" applyProtection="1">
      <alignment horizontal="center" vertical="center" wrapText="1"/>
      <protection locked="0"/>
    </xf>
    <xf numFmtId="0" fontId="10" fillId="0" borderId="17"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18" xfId="1" applyFont="1" applyBorder="1" applyAlignment="1" applyProtection="1">
      <alignment horizontal="center" vertical="center" wrapText="1"/>
      <protection locked="0"/>
    </xf>
    <xf numFmtId="0" fontId="12" fillId="0" borderId="11"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wrapText="1"/>
      <protection locked="0"/>
    </xf>
    <xf numFmtId="0" fontId="12" fillId="0" borderId="12"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shrinkToFit="1"/>
      <protection locked="0"/>
    </xf>
    <xf numFmtId="0" fontId="10" fillId="0" borderId="2" xfId="1" applyFont="1" applyBorder="1" applyAlignment="1" applyProtection="1">
      <alignment horizontal="center" vertical="center" shrinkToFit="1"/>
      <protection locked="0"/>
    </xf>
    <xf numFmtId="0" fontId="10" fillId="0" borderId="12" xfId="1" applyFont="1" applyBorder="1" applyAlignment="1" applyProtection="1">
      <alignment horizontal="center" vertical="center" shrinkToFit="1"/>
      <protection locked="0"/>
    </xf>
    <xf numFmtId="0" fontId="26" fillId="0" borderId="0" xfId="1" applyFont="1" applyBorder="1" applyAlignment="1" applyProtection="1">
      <alignment horizontal="left" vertical="center" wrapText="1"/>
      <protection locked="0"/>
    </xf>
    <xf numFmtId="0" fontId="10" fillId="0" borderId="11" xfId="1" applyFont="1" applyBorder="1" applyAlignment="1" applyProtection="1">
      <alignment horizontal="center" vertical="center" shrinkToFit="1"/>
      <protection locked="0"/>
    </xf>
    <xf numFmtId="176" fontId="36" fillId="2" borderId="2" xfId="1" applyNumberFormat="1" applyFont="1" applyFill="1" applyBorder="1" applyAlignment="1" applyProtection="1">
      <alignment horizontal="center" vertical="center"/>
      <protection locked="0"/>
    </xf>
    <xf numFmtId="176" fontId="36" fillId="2" borderId="12" xfId="1" applyNumberFormat="1" applyFont="1" applyFill="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6" fillId="0" borderId="0" xfId="1" applyFont="1" applyAlignment="1" applyProtection="1">
      <alignment vertical="center"/>
      <protection locked="0"/>
    </xf>
    <xf numFmtId="0" fontId="10" fillId="0" borderId="15"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16" xfId="1" applyFont="1" applyBorder="1" applyAlignment="1" applyProtection="1">
      <alignment horizontal="center" vertical="center" shrinkToFit="1"/>
      <protection locked="0"/>
    </xf>
    <xf numFmtId="0" fontId="10" fillId="0" borderId="19" xfId="1" applyFont="1" applyBorder="1" applyAlignment="1" applyProtection="1">
      <alignment horizontal="center" vertical="center" shrinkToFit="1"/>
      <protection locked="0"/>
    </xf>
    <xf numFmtId="0" fontId="10" fillId="0" borderId="0"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10" fillId="0" borderId="17"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13" fillId="0" borderId="38" xfId="1" applyFont="1" applyBorder="1" applyAlignment="1" applyProtection="1">
      <alignment horizontal="center" vertical="center"/>
      <protection locked="0"/>
    </xf>
    <xf numFmtId="0" fontId="31" fillId="0" borderId="22" xfId="1" applyFont="1" applyFill="1" applyBorder="1" applyAlignment="1">
      <alignment horizontal="center" vertical="center"/>
    </xf>
    <xf numFmtId="0" fontId="31" fillId="0" borderId="25" xfId="1" applyFont="1" applyFill="1" applyBorder="1" applyAlignment="1">
      <alignment horizontal="center" vertical="center"/>
    </xf>
    <xf numFmtId="0" fontId="31" fillId="0" borderId="39" xfId="1" applyFont="1" applyFill="1" applyBorder="1" applyAlignment="1">
      <alignment horizontal="center" vertical="center"/>
    </xf>
    <xf numFmtId="0" fontId="31" fillId="0" borderId="21" xfId="1" applyFont="1" applyBorder="1" applyAlignment="1">
      <alignment horizontal="center" vertical="center"/>
    </xf>
    <xf numFmtId="0" fontId="31" fillId="0" borderId="26" xfId="1" applyFont="1" applyBorder="1" applyAlignment="1">
      <alignment horizontal="center" vertical="center"/>
    </xf>
    <xf numFmtId="0" fontId="31" fillId="0" borderId="38" xfId="1" applyFont="1" applyBorder="1" applyAlignment="1">
      <alignment horizontal="center" vertical="center"/>
    </xf>
    <xf numFmtId="0" fontId="13" fillId="0" borderId="43"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39"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 xfId="1" applyFont="1" applyBorder="1" applyAlignment="1" applyProtection="1">
      <alignment horizontal="center" vertical="center" shrinkToFit="1"/>
      <protection locked="0"/>
    </xf>
    <xf numFmtId="0" fontId="13" fillId="0" borderId="30" xfId="1" applyFont="1" applyBorder="1" applyAlignment="1" applyProtection="1">
      <alignment horizontal="center" vertical="center"/>
      <protection locked="0"/>
    </xf>
    <xf numFmtId="0" fontId="13" fillId="0" borderId="28" xfId="1" applyFont="1" applyBorder="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35" xfId="1" applyFont="1" applyBorder="1" applyAlignment="1" applyProtection="1">
      <alignment horizontal="center" vertical="center" wrapText="1"/>
      <protection locked="0"/>
    </xf>
    <xf numFmtId="0" fontId="10" fillId="0" borderId="35"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22" xfId="1" applyFont="1" applyBorder="1" applyAlignment="1" applyProtection="1">
      <alignment horizontal="center" vertical="center" wrapText="1"/>
      <protection locked="0"/>
    </xf>
    <xf numFmtId="0" fontId="13" fillId="0" borderId="23" xfId="1" applyFont="1" applyBorder="1" applyAlignment="1" applyProtection="1">
      <alignment horizontal="center" vertical="center" wrapText="1"/>
      <protection locked="0"/>
    </xf>
    <xf numFmtId="0" fontId="13" fillId="0" borderId="31" xfId="1" applyFont="1" applyBorder="1" applyAlignment="1" applyProtection="1">
      <alignment horizontal="center" vertical="center"/>
      <protection locked="0"/>
    </xf>
    <xf numFmtId="0" fontId="13" fillId="0" borderId="25" xfId="1" applyFont="1" applyBorder="1" applyAlignment="1" applyProtection="1">
      <alignment horizontal="center" vertical="center" wrapText="1"/>
      <protection locked="0"/>
    </xf>
    <xf numFmtId="0" fontId="13" fillId="0" borderId="31" xfId="1" applyFont="1" applyBorder="1" applyAlignment="1" applyProtection="1">
      <alignment horizontal="center" vertical="center" wrapText="1"/>
      <protection locked="0"/>
    </xf>
    <xf numFmtId="0" fontId="13" fillId="0" borderId="21"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wrapText="1"/>
      <protection locked="0"/>
    </xf>
    <xf numFmtId="0" fontId="32" fillId="2" borderId="1" xfId="1" applyFont="1" applyFill="1" applyBorder="1" applyAlignment="1" applyProtection="1">
      <alignment horizontal="left" vertical="center" shrinkToFit="1"/>
      <protection locked="0"/>
    </xf>
    <xf numFmtId="0" fontId="13" fillId="2" borderId="21" xfId="1" applyFont="1" applyFill="1" applyBorder="1" applyAlignment="1" applyProtection="1">
      <alignment horizontal="center" vertical="center" wrapText="1"/>
      <protection locked="0"/>
    </xf>
    <xf numFmtId="0" fontId="13" fillId="2" borderId="26" xfId="1" applyFont="1" applyFill="1" applyBorder="1" applyAlignment="1" applyProtection="1">
      <alignment horizontal="center" vertical="center" wrapText="1"/>
      <protection locked="0"/>
    </xf>
    <xf numFmtId="0" fontId="13" fillId="2" borderId="30" xfId="1" applyFont="1" applyFill="1" applyBorder="1" applyAlignment="1" applyProtection="1">
      <alignment horizontal="center" vertical="center" wrapText="1"/>
      <protection locked="0"/>
    </xf>
    <xf numFmtId="0" fontId="31" fillId="0" borderId="44" xfId="1" applyFont="1" applyBorder="1" applyAlignment="1">
      <alignment horizontal="center" vertical="center"/>
    </xf>
    <xf numFmtId="0" fontId="31" fillId="0" borderId="25" xfId="1" applyFont="1" applyBorder="1" applyAlignment="1">
      <alignment horizontal="center" vertical="center"/>
    </xf>
    <xf numFmtId="0" fontId="31" fillId="0" borderId="39" xfId="1" applyFont="1" applyBorder="1" applyAlignment="1">
      <alignment horizontal="center" vertical="center"/>
    </xf>
    <xf numFmtId="0" fontId="31" fillId="0" borderId="43" xfId="1" applyFont="1" applyBorder="1" applyAlignment="1">
      <alignment horizontal="center" vertical="center"/>
    </xf>
    <xf numFmtId="0" fontId="14" fillId="0" borderId="22" xfId="1" applyFont="1" applyBorder="1" applyAlignment="1" applyProtection="1">
      <alignment horizontal="center" vertical="center"/>
      <protection locked="0"/>
    </xf>
    <xf numFmtId="0" fontId="14" fillId="0" borderId="23"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0" xfId="1" applyFont="1" applyBorder="1" applyAlignment="1" applyProtection="1">
      <alignment horizontal="center" vertical="center"/>
      <protection locked="0"/>
    </xf>
    <xf numFmtId="0" fontId="14" fillId="0" borderId="27" xfId="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0" fontId="14" fillId="0" borderId="32" xfId="1" applyFont="1" applyBorder="1" applyAlignment="1" applyProtection="1">
      <alignment horizontal="center" vertical="center"/>
      <protection locked="0"/>
    </xf>
    <xf numFmtId="0" fontId="14" fillId="0" borderId="33" xfId="1" applyFont="1" applyBorder="1" applyAlignment="1" applyProtection="1">
      <alignment horizontal="center" vertical="center"/>
      <protection locked="0"/>
    </xf>
    <xf numFmtId="0" fontId="10" fillId="0" borderId="0" xfId="1" applyFont="1" applyAlignment="1" applyProtection="1">
      <protection locked="0"/>
    </xf>
    <xf numFmtId="0" fontId="13" fillId="0" borderId="0" xfId="0" applyFont="1" applyAlignment="1" applyProtection="1">
      <alignment horizontal="center" vertical="center"/>
      <protection locked="0"/>
    </xf>
    <xf numFmtId="0" fontId="10" fillId="0" borderId="1" xfId="0" applyFont="1" applyBorder="1" applyAlignment="1" applyProtection="1">
      <alignment horizontal="left" vertical="center" shrinkToFit="1"/>
      <protection locked="0"/>
    </xf>
    <xf numFmtId="0" fontId="28"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27" fillId="2" borderId="1" xfId="0" applyFont="1" applyFill="1" applyBorder="1" applyAlignment="1" applyProtection="1">
      <alignment horizontal="left" vertical="center" shrinkToFit="1"/>
      <protection locked="0"/>
    </xf>
    <xf numFmtId="0" fontId="10" fillId="0" borderId="1" xfId="0" applyFont="1" applyBorder="1" applyAlignment="1" applyProtection="1">
      <alignment horizontal="center" vertical="center"/>
      <protection locked="0"/>
    </xf>
    <xf numFmtId="0" fontId="27" fillId="2" borderId="0" xfId="0" applyFont="1" applyFill="1" applyBorder="1" applyAlignment="1" applyProtection="1">
      <alignment horizontal="left" vertical="center" shrinkToFit="1"/>
      <protection locked="0"/>
    </xf>
    <xf numFmtId="0" fontId="28" fillId="0" borderId="5"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7" xfId="0" applyFont="1" applyBorder="1" applyAlignment="1" applyProtection="1">
      <alignment horizontal="center" vertical="center" shrinkToFit="1"/>
      <protection locked="0"/>
    </xf>
    <xf numFmtId="180" fontId="28" fillId="0" borderId="15" xfId="0" applyNumberFormat="1" applyFont="1" applyBorder="1" applyAlignment="1" applyProtection="1">
      <alignment horizontal="center" vertical="center"/>
      <protection locked="0"/>
    </xf>
    <xf numFmtId="180" fontId="28" fillId="0" borderId="19" xfId="0" applyNumberFormat="1" applyFont="1" applyBorder="1" applyAlignment="1" applyProtection="1">
      <alignment horizontal="center" vertical="center"/>
      <protection locked="0"/>
    </xf>
    <xf numFmtId="180" fontId="28" fillId="0" borderId="17" xfId="0" applyNumberFormat="1" applyFont="1" applyBorder="1" applyAlignment="1" applyProtection="1">
      <alignment horizontal="center" vertical="center"/>
      <protection locked="0"/>
    </xf>
    <xf numFmtId="180" fontId="33" fillId="0" borderId="66" xfId="0" applyNumberFormat="1" applyFont="1" applyBorder="1" applyAlignment="1" applyProtection="1">
      <alignment horizontal="center" vertical="center"/>
      <protection locked="0"/>
    </xf>
    <xf numFmtId="180" fontId="33" fillId="0" borderId="67" xfId="0" applyNumberFormat="1" applyFont="1" applyBorder="1" applyAlignment="1" applyProtection="1">
      <alignment horizontal="center" vertical="center"/>
      <protection locked="0"/>
    </xf>
    <xf numFmtId="180" fontId="33" fillId="0" borderId="68" xfId="0" applyNumberFormat="1"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180" fontId="10" fillId="0" borderId="15" xfId="0" applyNumberFormat="1" applyFont="1" applyBorder="1" applyAlignment="1" applyProtection="1">
      <alignment horizontal="center" vertical="center"/>
      <protection locked="0"/>
    </xf>
    <xf numFmtId="180" fontId="10" fillId="0" borderId="19" xfId="0" applyNumberFormat="1" applyFont="1" applyBorder="1" applyAlignment="1" applyProtection="1">
      <alignment horizontal="center" vertical="center"/>
      <protection locked="0"/>
    </xf>
    <xf numFmtId="180" fontId="10" fillId="0" borderId="17" xfId="0" applyNumberFormat="1" applyFont="1" applyBorder="1" applyAlignment="1" applyProtection="1">
      <alignment horizontal="center" vertical="center"/>
      <protection locked="0"/>
    </xf>
    <xf numFmtId="180" fontId="10" fillId="0" borderId="66" xfId="0" applyNumberFormat="1" applyFont="1" applyBorder="1" applyAlignment="1" applyProtection="1">
      <alignment horizontal="center" vertical="center"/>
      <protection locked="0"/>
    </xf>
    <xf numFmtId="180" fontId="10" fillId="0" borderId="67" xfId="0" applyNumberFormat="1" applyFont="1" applyBorder="1" applyAlignment="1" applyProtection="1">
      <alignment horizontal="center" vertical="center"/>
      <protection locked="0"/>
    </xf>
    <xf numFmtId="180" fontId="10" fillId="0" borderId="68" xfId="0" applyNumberFormat="1" applyFont="1" applyBorder="1" applyAlignment="1" applyProtection="1">
      <alignment horizontal="center" vertical="center"/>
      <protection locked="0"/>
    </xf>
    <xf numFmtId="0" fontId="14" fillId="0" borderId="60" xfId="1" applyFont="1" applyBorder="1" applyAlignment="1" applyProtection="1">
      <alignment horizontal="center" vertical="center"/>
      <protection locked="0"/>
    </xf>
    <xf numFmtId="0" fontId="14" fillId="0" borderId="55" xfId="1" applyFont="1" applyBorder="1" applyAlignment="1" applyProtection="1">
      <alignment horizontal="center" vertical="center"/>
      <protection locked="0"/>
    </xf>
    <xf numFmtId="0" fontId="14" fillId="0" borderId="64" xfId="1" applyFont="1" applyBorder="1" applyAlignment="1" applyProtection="1">
      <alignment horizontal="center" vertical="center"/>
      <protection locked="0"/>
    </xf>
    <xf numFmtId="0" fontId="29" fillId="0" borderId="25" xfId="1" applyFont="1" applyBorder="1" applyAlignment="1" applyProtection="1">
      <alignment horizontal="center" vertical="center"/>
    </xf>
    <xf numFmtId="0" fontId="29" fillId="0" borderId="0" xfId="1" applyFont="1" applyBorder="1" applyAlignment="1" applyProtection="1">
      <alignment horizontal="center" vertical="center"/>
    </xf>
    <xf numFmtId="0" fontId="29" fillId="0" borderId="27" xfId="1" applyFont="1" applyBorder="1" applyAlignment="1" applyProtection="1">
      <alignment horizontal="center" vertical="center"/>
    </xf>
    <xf numFmtId="0" fontId="29" fillId="0" borderId="31" xfId="1" applyFont="1" applyBorder="1" applyAlignment="1" applyProtection="1">
      <alignment horizontal="center" vertical="center"/>
    </xf>
    <xf numFmtId="0" fontId="29" fillId="0" borderId="32" xfId="1" applyFont="1" applyBorder="1" applyAlignment="1" applyProtection="1">
      <alignment horizontal="center" vertical="center"/>
    </xf>
    <xf numFmtId="0" fontId="29" fillId="0" borderId="33" xfId="1" applyFont="1" applyBorder="1" applyAlignment="1" applyProtection="1">
      <alignment horizontal="center" vertical="center"/>
    </xf>
    <xf numFmtId="0" fontId="14" fillId="0" borderId="22" xfId="1" applyFont="1" applyBorder="1" applyAlignment="1" applyProtection="1">
      <alignment horizontal="center" vertical="center"/>
    </xf>
    <xf numFmtId="0" fontId="14" fillId="0" borderId="23" xfId="1" applyFont="1" applyBorder="1" applyAlignment="1" applyProtection="1">
      <alignment horizontal="center" vertical="center"/>
    </xf>
    <xf numFmtId="0" fontId="14" fillId="0" borderId="24" xfId="1" applyFont="1" applyBorder="1" applyAlignment="1" applyProtection="1">
      <alignment horizontal="center" vertical="center"/>
    </xf>
    <xf numFmtId="0" fontId="14" fillId="0" borderId="25" xfId="1" applyFont="1" applyBorder="1" applyAlignment="1" applyProtection="1">
      <alignment horizontal="center" vertical="center"/>
    </xf>
    <xf numFmtId="0" fontId="14" fillId="0" borderId="0" xfId="1" applyFont="1" applyBorder="1" applyAlignment="1" applyProtection="1">
      <alignment horizontal="center" vertical="center"/>
    </xf>
    <xf numFmtId="0" fontId="14" fillId="0" borderId="27" xfId="1" applyFont="1" applyBorder="1" applyAlignment="1" applyProtection="1">
      <alignment horizontal="center" vertical="center"/>
    </xf>
    <xf numFmtId="0" fontId="14" fillId="0" borderId="31" xfId="1" applyFont="1" applyBorder="1" applyAlignment="1" applyProtection="1">
      <alignment horizontal="center" vertical="center"/>
    </xf>
    <xf numFmtId="0" fontId="14" fillId="0" borderId="32" xfId="1" applyFont="1" applyBorder="1" applyAlignment="1" applyProtection="1">
      <alignment horizontal="center" vertical="center"/>
    </xf>
    <xf numFmtId="0" fontId="14" fillId="0" borderId="33" xfId="1" applyFont="1" applyBorder="1" applyAlignment="1" applyProtection="1">
      <alignment horizontal="center" vertical="center"/>
    </xf>
    <xf numFmtId="0" fontId="13" fillId="0" borderId="61" xfId="1" applyFont="1" applyBorder="1" applyAlignment="1" applyProtection="1">
      <alignment horizontal="center" vertical="center"/>
      <protection locked="0"/>
    </xf>
    <xf numFmtId="0" fontId="13" fillId="0" borderId="62" xfId="1" applyFont="1" applyBorder="1" applyAlignment="1" applyProtection="1">
      <alignment horizontal="center" vertical="center"/>
      <protection locked="0"/>
    </xf>
    <xf numFmtId="0" fontId="13" fillId="0" borderId="63" xfId="1" applyFont="1" applyBorder="1" applyAlignment="1" applyProtection="1">
      <alignment horizontal="center" vertical="center"/>
      <protection locked="0"/>
    </xf>
    <xf numFmtId="0" fontId="28" fillId="0" borderId="1" xfId="0" applyFont="1" applyBorder="1" applyAlignment="1" applyProtection="1">
      <alignment horizontal="center" vertical="center" shrinkToFit="1"/>
      <protection locked="0"/>
    </xf>
    <xf numFmtId="0" fontId="28" fillId="0" borderId="1" xfId="0" applyFont="1" applyBorder="1" applyAlignment="1" applyProtection="1">
      <alignment horizontal="left" vertical="center"/>
      <protection locked="0"/>
    </xf>
    <xf numFmtId="0" fontId="33" fillId="0" borderId="5"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180" fontId="28" fillId="0" borderId="66" xfId="0" applyNumberFormat="1" applyFont="1" applyBorder="1" applyAlignment="1" applyProtection="1">
      <alignment horizontal="center" vertical="center"/>
      <protection locked="0"/>
    </xf>
    <xf numFmtId="180" fontId="28" fillId="0" borderId="67" xfId="0" applyNumberFormat="1" applyFont="1" applyBorder="1" applyAlignment="1" applyProtection="1">
      <alignment horizontal="center" vertical="center"/>
      <protection locked="0"/>
    </xf>
    <xf numFmtId="180" fontId="28" fillId="0" borderId="68"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10" xfId="0" applyFont="1" applyBorder="1" applyAlignment="1" applyProtection="1">
      <protection locked="0"/>
    </xf>
    <xf numFmtId="178" fontId="13" fillId="0" borderId="61" xfId="1" applyNumberFormat="1" applyFont="1" applyFill="1" applyBorder="1" applyAlignment="1" applyProtection="1">
      <alignment horizontal="center" vertical="center"/>
      <protection locked="0"/>
    </xf>
    <xf numFmtId="178" fontId="13" fillId="0" borderId="62" xfId="1" applyNumberFormat="1" applyFont="1" applyFill="1" applyBorder="1" applyAlignment="1" applyProtection="1">
      <alignment horizontal="center" vertical="center"/>
      <protection locked="0"/>
    </xf>
    <xf numFmtId="178" fontId="13" fillId="0" borderId="63" xfId="1" applyNumberFormat="1" applyFont="1" applyFill="1" applyBorder="1" applyAlignment="1" applyProtection="1">
      <alignment horizontal="center" vertical="center"/>
      <protection locked="0"/>
    </xf>
    <xf numFmtId="0" fontId="14" fillId="0" borderId="69" xfId="1" applyFont="1" applyBorder="1" applyAlignment="1" applyProtection="1">
      <alignment horizontal="center" vertical="center"/>
    </xf>
    <xf numFmtId="0" fontId="14" fillId="0" borderId="70" xfId="1" applyFont="1" applyBorder="1" applyAlignment="1" applyProtection="1">
      <alignment horizontal="center" vertical="center"/>
    </xf>
    <xf numFmtId="0" fontId="34" fillId="0" borderId="25" xfId="1" applyFont="1" applyBorder="1" applyAlignment="1" applyProtection="1">
      <alignment horizontal="center" vertical="center"/>
    </xf>
    <xf numFmtId="0" fontId="34" fillId="0" borderId="27" xfId="1" applyFont="1" applyBorder="1" applyAlignment="1" applyProtection="1">
      <alignment horizontal="center" vertical="center"/>
    </xf>
    <xf numFmtId="0" fontId="34" fillId="0" borderId="31" xfId="1" applyFont="1" applyBorder="1" applyAlignment="1" applyProtection="1">
      <alignment horizontal="center" vertical="center"/>
    </xf>
    <xf numFmtId="0" fontId="34" fillId="0" borderId="33" xfId="1" applyFont="1" applyBorder="1" applyAlignment="1" applyProtection="1">
      <alignment horizontal="center" vertical="center"/>
    </xf>
    <xf numFmtId="0" fontId="22" fillId="0" borderId="0" xfId="0" applyFont="1" applyFill="1" applyAlignment="1">
      <alignment horizontal="distributed" vertical="center"/>
    </xf>
    <xf numFmtId="38" fontId="22" fillId="0" borderId="0" xfId="3" applyFont="1" applyFill="1" applyAlignment="1">
      <alignment horizontal="right" vertical="center"/>
    </xf>
    <xf numFmtId="0" fontId="19" fillId="0" borderId="0" xfId="1" applyFont="1" applyAlignment="1">
      <alignment horizontal="right" vertical="center"/>
    </xf>
    <xf numFmtId="0" fontId="32" fillId="2" borderId="0" xfId="1" applyFont="1" applyFill="1" applyAlignment="1">
      <alignment horizontal="left" vertical="center"/>
    </xf>
    <xf numFmtId="0" fontId="32" fillId="2" borderId="0" xfId="1" applyFont="1" applyFill="1" applyBorder="1" applyAlignment="1">
      <alignment horizontal="left" vertical="center" wrapText="1"/>
    </xf>
    <xf numFmtId="0" fontId="32" fillId="2" borderId="0" xfId="1" applyFont="1" applyFill="1" applyAlignment="1">
      <alignment horizontal="center" vertical="center"/>
    </xf>
    <xf numFmtId="0" fontId="19" fillId="0" borderId="0" xfId="1" applyFont="1" applyFill="1" applyAlignment="1">
      <alignment horizontal="right" vertical="center"/>
    </xf>
    <xf numFmtId="0" fontId="19" fillId="0" borderId="0" xfId="1" applyFont="1" applyFill="1" applyAlignment="1">
      <alignment horizontal="distributed" vertical="center"/>
    </xf>
    <xf numFmtId="0" fontId="21" fillId="0" borderId="0" xfId="1" applyFont="1" applyFill="1" applyAlignment="1">
      <alignment horizontal="center" vertical="center"/>
    </xf>
    <xf numFmtId="0" fontId="19" fillId="0" borderId="0" xfId="1" applyFont="1" applyFill="1" applyAlignment="1">
      <alignment horizontal="center" vertical="center"/>
    </xf>
    <xf numFmtId="0" fontId="32" fillId="2" borderId="0" xfId="1" applyFont="1" applyFill="1" applyAlignment="1" applyProtection="1">
      <alignment horizontal="left" vertical="center" shrinkToFit="1"/>
      <protection locked="0"/>
    </xf>
    <xf numFmtId="0" fontId="0" fillId="3" borderId="3" xfId="0" applyFill="1" applyBorder="1" applyAlignment="1">
      <alignment horizontal="center"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28</xdr:col>
      <xdr:colOff>56029</xdr:colOff>
      <xdr:row>1</xdr:row>
      <xdr:rowOff>168086</xdr:rowOff>
    </xdr:from>
    <xdr:to>
      <xdr:col>39</xdr:col>
      <xdr:colOff>168087</xdr:colOff>
      <xdr:row>11</xdr:row>
      <xdr:rowOff>123264</xdr:rowOff>
    </xdr:to>
    <xdr:sp macro="" textlink="">
      <xdr:nvSpPr>
        <xdr:cNvPr id="3" name="テキスト ボックス 2"/>
        <xdr:cNvSpPr txBox="1"/>
      </xdr:nvSpPr>
      <xdr:spPr>
        <a:xfrm>
          <a:off x="7295029" y="380998"/>
          <a:ext cx="2700617" cy="208429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各シートの</a:t>
          </a:r>
          <a:r>
            <a:rPr kumimoji="1" lang="ja-JP" altLang="ja-JP" sz="1100">
              <a:solidFill>
                <a:schemeClr val="dk1"/>
              </a:solidFill>
              <a:effectLst/>
              <a:latin typeface="+mn-lt"/>
              <a:ea typeface="+mn-ea"/>
              <a:cs typeface="+mn-cs"/>
            </a:rPr>
            <a:t>ピンク色のセルは、</a:t>
          </a:r>
          <a:r>
            <a:rPr kumimoji="1" lang="ja-JP" altLang="en-US" sz="1100">
              <a:solidFill>
                <a:schemeClr val="dk1"/>
              </a:solidFill>
              <a:effectLst/>
              <a:latin typeface="+mn-lt"/>
              <a:ea typeface="+mn-ea"/>
              <a:cs typeface="+mn-cs"/>
            </a:rPr>
            <a:t>記載内容をもとに</a:t>
          </a:r>
          <a:r>
            <a:rPr kumimoji="1" lang="ja-JP" altLang="ja-JP" sz="1100">
              <a:solidFill>
                <a:schemeClr val="dk1"/>
              </a:solidFill>
              <a:effectLst/>
              <a:latin typeface="+mn-lt"/>
              <a:ea typeface="+mn-ea"/>
              <a:cs typeface="+mn-cs"/>
            </a:rPr>
            <a:t>自動計算されます</a:t>
          </a:r>
          <a:r>
            <a:rPr kumimoji="1" lang="ja-JP" altLang="en-US" sz="1100">
              <a:solidFill>
                <a:schemeClr val="dk1"/>
              </a:solidFill>
              <a:effectLst/>
              <a:latin typeface="+mn-lt"/>
              <a:ea typeface="+mn-ea"/>
              <a:cs typeface="+mn-cs"/>
            </a:rPr>
            <a:t>ので、各シートの作成後に正しく反映されているか確認をしてください。内容が正しくない場合は修正してください（セル内の計算式を消して、数値を入力していただいても構いません）。</a:t>
          </a:r>
          <a:endParaRPr kumimoji="1" lang="en-US" altLang="ja-JP" sz="1100">
            <a:solidFill>
              <a:schemeClr val="dk1"/>
            </a:solidFill>
            <a:effectLst/>
            <a:latin typeface="+mn-lt"/>
            <a:ea typeface="+mn-ea"/>
            <a:cs typeface="+mn-cs"/>
          </a:endParaRPr>
        </a:p>
      </xdr:txBody>
    </xdr:sp>
    <xdr:clientData/>
  </xdr:twoCellAnchor>
  <xdr:twoCellAnchor editAs="oneCell">
    <xdr:from>
      <xdr:col>28</xdr:col>
      <xdr:colOff>201706</xdr:colOff>
      <xdr:row>18</xdr:row>
      <xdr:rowOff>56029</xdr:rowOff>
    </xdr:from>
    <xdr:to>
      <xdr:col>38</xdr:col>
      <xdr:colOff>67235</xdr:colOff>
      <xdr:row>32</xdr:row>
      <xdr:rowOff>203986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0706" y="3832411"/>
          <a:ext cx="2218764" cy="2882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169770</xdr:colOff>
      <xdr:row>16</xdr:row>
      <xdr:rowOff>145676</xdr:rowOff>
    </xdr:from>
    <xdr:to>
      <xdr:col>25</xdr:col>
      <xdr:colOff>156882</xdr:colOff>
      <xdr:row>21</xdr:row>
      <xdr:rowOff>89647</xdr:rowOff>
    </xdr:to>
    <xdr:sp macro="" textlink="">
      <xdr:nvSpPr>
        <xdr:cNvPr id="4" name="テキスト ボックス 3"/>
        <xdr:cNvSpPr txBox="1"/>
      </xdr:nvSpPr>
      <xdr:spPr>
        <a:xfrm>
          <a:off x="3744446" y="3585882"/>
          <a:ext cx="3023907" cy="10533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i="0" u="sng">
              <a:solidFill>
                <a:srgbClr val="FF0000"/>
              </a:solidFill>
              <a:effectLst/>
            </a:rPr>
            <a:t>自動計算に関係するため、必ず記載してください。</a:t>
          </a:r>
          <a:endParaRPr lang="en-US" altLang="ja-JP" sz="1100" b="1" i="0" u="sng">
            <a:solidFill>
              <a:srgbClr val="FF0000"/>
            </a:solidFill>
            <a:effectLst/>
          </a:endParaRPr>
        </a:p>
        <a:p>
          <a:r>
            <a:rPr lang="ja-JP" altLang="en-US" sz="1100" b="0" i="0" u="none">
              <a:solidFill>
                <a:srgbClr val="FF0000"/>
              </a:solidFill>
              <a:effectLst/>
            </a:rPr>
            <a:t>サービス種別はプルダウンから選択してください。</a:t>
          </a:r>
        </a:p>
        <a:p>
          <a:r>
            <a:rPr lang="ja-JP" altLang="en-US" sz="1100" b="0" i="0" u="none">
              <a:solidFill>
                <a:srgbClr val="FF0000"/>
              </a:solidFill>
              <a:effectLst/>
            </a:rPr>
            <a:t>（プルダウンはセルの右側に出ている「▼」から開くことができます）</a:t>
          </a:r>
          <a:endParaRPr lang="en-US" altLang="ja-JP" sz="1100" b="0" i="0" u="none">
            <a:solidFill>
              <a:srgbClr val="FF0000"/>
            </a:solidFill>
            <a:effectLst/>
          </a:endParaRPr>
        </a:p>
      </xdr:txBody>
    </xdr:sp>
    <xdr:clientData/>
  </xdr:twoCellAnchor>
  <xdr:twoCellAnchor>
    <xdr:from>
      <xdr:col>9</xdr:col>
      <xdr:colOff>224119</xdr:colOff>
      <xdr:row>19</xdr:row>
      <xdr:rowOff>11206</xdr:rowOff>
    </xdr:from>
    <xdr:to>
      <xdr:col>13</xdr:col>
      <xdr:colOff>169770</xdr:colOff>
      <xdr:row>20</xdr:row>
      <xdr:rowOff>67235</xdr:rowOff>
    </xdr:to>
    <xdr:cxnSp macro="">
      <xdr:nvCxnSpPr>
        <xdr:cNvPr id="6" name="直線矢印コネクタ 5"/>
        <xdr:cNvCxnSpPr>
          <a:stCxn id="4" idx="1"/>
        </xdr:cNvCxnSpPr>
      </xdr:nvCxnSpPr>
      <xdr:spPr>
        <a:xfrm flipH="1">
          <a:off x="2588560" y="4112559"/>
          <a:ext cx="1155886" cy="280147"/>
        </a:xfrm>
        <a:prstGeom prst="straightConnector1">
          <a:avLst/>
        </a:prstGeom>
        <a:ln w="1905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57710</xdr:colOff>
      <xdr:row>25</xdr:row>
      <xdr:rowOff>1</xdr:rowOff>
    </xdr:from>
    <xdr:to>
      <xdr:col>25</xdr:col>
      <xdr:colOff>190500</xdr:colOff>
      <xdr:row>27</xdr:row>
      <xdr:rowOff>168089</xdr:rowOff>
    </xdr:to>
    <xdr:sp macro="" textlink="">
      <xdr:nvSpPr>
        <xdr:cNvPr id="19" name="テキスト ボックス 18"/>
        <xdr:cNvSpPr txBox="1"/>
      </xdr:nvSpPr>
      <xdr:spPr>
        <a:xfrm>
          <a:off x="5021916" y="5255560"/>
          <a:ext cx="1780055" cy="5939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i="0" u="sng">
              <a:solidFill>
                <a:srgbClr val="FF0000"/>
              </a:solidFill>
              <a:effectLst/>
            </a:rPr>
            <a:t>西暦で記載してください。</a:t>
          </a:r>
          <a:endParaRPr lang="en-US" altLang="ja-JP" sz="1100" b="1" i="0" u="sng">
            <a:solidFill>
              <a:srgbClr val="FF0000"/>
            </a:solidFill>
            <a:effectLst/>
          </a:endParaRPr>
        </a:p>
        <a:p>
          <a:endParaRPr lang="en-US" altLang="ja-JP" sz="1100" b="0" i="0" u="none">
            <a:solidFill>
              <a:srgbClr val="FF0000"/>
            </a:solidFill>
            <a:effectLst/>
          </a:endParaRPr>
        </a:p>
      </xdr:txBody>
    </xdr:sp>
    <xdr:clientData/>
  </xdr:twoCellAnchor>
  <xdr:twoCellAnchor>
    <xdr:from>
      <xdr:col>13</xdr:col>
      <xdr:colOff>33618</xdr:colOff>
      <xdr:row>25</xdr:row>
      <xdr:rowOff>100853</xdr:rowOff>
    </xdr:from>
    <xdr:to>
      <xdr:col>18</xdr:col>
      <xdr:colOff>57710</xdr:colOff>
      <xdr:row>26</xdr:row>
      <xdr:rowOff>84045</xdr:rowOff>
    </xdr:to>
    <xdr:cxnSp macro="">
      <xdr:nvCxnSpPr>
        <xdr:cNvPr id="20" name="直線矢印コネクタ 19"/>
        <xdr:cNvCxnSpPr>
          <a:stCxn id="19" idx="1"/>
        </xdr:cNvCxnSpPr>
      </xdr:nvCxnSpPr>
      <xdr:spPr>
        <a:xfrm flipH="1" flipV="1">
          <a:off x="3608294" y="5356412"/>
          <a:ext cx="1413622" cy="196104"/>
        </a:xfrm>
        <a:prstGeom prst="straightConnector1">
          <a:avLst/>
        </a:prstGeom>
        <a:ln w="1905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280148</xdr:colOff>
      <xdr:row>16</xdr:row>
      <xdr:rowOff>144964</xdr:rowOff>
    </xdr:from>
    <xdr:to>
      <xdr:col>4</xdr:col>
      <xdr:colOff>810186</xdr:colOff>
      <xdr:row>20</xdr:row>
      <xdr:rowOff>190500</xdr:rowOff>
    </xdr:to>
    <xdr:sp macro="" textlink="">
      <xdr:nvSpPr>
        <xdr:cNvPr id="2" name="テキスト ボックス 1"/>
        <xdr:cNvSpPr txBox="1"/>
      </xdr:nvSpPr>
      <xdr:spPr>
        <a:xfrm>
          <a:off x="280148" y="4111846"/>
          <a:ext cx="2457450" cy="10764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a:effectLst/>
            </a:rPr>
            <a:t>「被保険者別一覧表（介護扶助費）」に該当する場合は○。</a:t>
          </a:r>
          <a:endParaRPr lang="en-US" altLang="ja-JP" sz="1100">
            <a:effectLst/>
          </a:endParaRPr>
        </a:p>
        <a:p>
          <a:r>
            <a:rPr lang="ja-JP" altLang="en-US" sz="1100" b="1" i="0" u="sng">
              <a:solidFill>
                <a:srgbClr val="FF0000"/>
              </a:solidFill>
              <a:effectLst/>
            </a:rPr>
            <a:t>同保険者であっても、別で行を追加してください。</a:t>
          </a:r>
          <a:endParaRPr lang="ja-JP" altLang="ja-JP" sz="1100" b="1" i="0" u="sng">
            <a:solidFill>
              <a:srgbClr val="FF0000"/>
            </a:solidFill>
            <a:effectLst/>
          </a:endParaRPr>
        </a:p>
      </xdr:txBody>
    </xdr:sp>
    <xdr:clientData/>
  </xdr:twoCellAnchor>
  <xdr:twoCellAnchor>
    <xdr:from>
      <xdr:col>1</xdr:col>
      <xdr:colOff>226971</xdr:colOff>
      <xdr:row>13</xdr:row>
      <xdr:rowOff>89648</xdr:rowOff>
    </xdr:from>
    <xdr:to>
      <xdr:col>1</xdr:col>
      <xdr:colOff>240700</xdr:colOff>
      <xdr:row>16</xdr:row>
      <xdr:rowOff>144212</xdr:rowOff>
    </xdr:to>
    <xdr:cxnSp macro="">
      <xdr:nvCxnSpPr>
        <xdr:cNvPr id="3" name="直線矢印コネクタ 2"/>
        <xdr:cNvCxnSpPr/>
      </xdr:nvCxnSpPr>
      <xdr:spPr>
        <a:xfrm flipH="1" flipV="1">
          <a:off x="540736" y="3283324"/>
          <a:ext cx="13729" cy="827770"/>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17</xdr:row>
      <xdr:rowOff>67753</xdr:rowOff>
    </xdr:from>
    <xdr:to>
      <xdr:col>9</xdr:col>
      <xdr:colOff>560294</xdr:colOff>
      <xdr:row>19</xdr:row>
      <xdr:rowOff>224119</xdr:rowOff>
    </xdr:to>
    <xdr:sp macro="" textlink="">
      <xdr:nvSpPr>
        <xdr:cNvPr id="5" name="テキスト ボックス 4"/>
        <xdr:cNvSpPr txBox="1"/>
      </xdr:nvSpPr>
      <xdr:spPr>
        <a:xfrm>
          <a:off x="3697941" y="4292371"/>
          <a:ext cx="2610971" cy="6718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effectLst/>
              <a:latin typeface="+mn-lt"/>
              <a:ea typeface="+mn-ea"/>
              <a:cs typeface="+mn-cs"/>
            </a:rPr>
            <a:t>別シート</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被保険者別一覧表」の合計を保険者（区）ごとに記載</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xdr:txBody>
    </xdr:sp>
    <xdr:clientData/>
  </xdr:twoCellAnchor>
  <xdr:twoCellAnchor>
    <xdr:from>
      <xdr:col>8</xdr:col>
      <xdr:colOff>151280</xdr:colOff>
      <xdr:row>14</xdr:row>
      <xdr:rowOff>168091</xdr:rowOff>
    </xdr:from>
    <xdr:to>
      <xdr:col>8</xdr:col>
      <xdr:colOff>249145</xdr:colOff>
      <xdr:row>17</xdr:row>
      <xdr:rowOff>67753</xdr:rowOff>
    </xdr:to>
    <xdr:cxnSp macro="">
      <xdr:nvCxnSpPr>
        <xdr:cNvPr id="6" name="直線矢印コネクタ 5"/>
        <xdr:cNvCxnSpPr>
          <a:stCxn id="5" idx="0"/>
        </xdr:cNvCxnSpPr>
      </xdr:nvCxnSpPr>
      <xdr:spPr>
        <a:xfrm flipV="1">
          <a:off x="5003427" y="3619503"/>
          <a:ext cx="97865" cy="672868"/>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358587</xdr:colOff>
      <xdr:row>2</xdr:row>
      <xdr:rowOff>22412</xdr:rowOff>
    </xdr:from>
    <xdr:to>
      <xdr:col>18</xdr:col>
      <xdr:colOff>639104</xdr:colOff>
      <xdr:row>15</xdr:row>
      <xdr:rowOff>224117</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9087" y="291353"/>
          <a:ext cx="2331193" cy="301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200025</xdr:colOff>
      <xdr:row>14</xdr:row>
      <xdr:rowOff>101598</xdr:rowOff>
    </xdr:from>
    <xdr:to>
      <xdr:col>12</xdr:col>
      <xdr:colOff>228600</xdr:colOff>
      <xdr:row>23</xdr:row>
      <xdr:rowOff>228600</xdr:rowOff>
    </xdr:to>
    <xdr:sp macro="" textlink="">
      <xdr:nvSpPr>
        <xdr:cNvPr id="3" name="テキスト ボックス 2"/>
        <xdr:cNvSpPr txBox="1"/>
      </xdr:nvSpPr>
      <xdr:spPr>
        <a:xfrm>
          <a:off x="2886075" y="3254373"/>
          <a:ext cx="3600450" cy="24415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latin typeface="+mn-ea"/>
              <a:ea typeface="+mn-ea"/>
            </a:rPr>
            <a:t>単位数欄</a:t>
          </a:r>
          <a:endParaRPr kumimoji="1" lang="en-US" altLang="ja-JP" sz="1100">
            <a:latin typeface="+mn-ea"/>
            <a:ea typeface="+mn-ea"/>
          </a:endParaRPr>
        </a:p>
        <a:p>
          <a:pPr>
            <a:lnSpc>
              <a:spcPts val="1400"/>
            </a:lnSpc>
          </a:pPr>
          <a:r>
            <a:rPr kumimoji="1" lang="ja-JP" altLang="en-US" sz="1100">
              <a:latin typeface="+mn-ea"/>
              <a:ea typeface="+mn-ea"/>
            </a:rPr>
            <a:t>「過誤」欄には、実際に支払われた単位数全額（取り下げ分も含めた単位数）を記載</a:t>
          </a:r>
        </a:p>
        <a:p>
          <a:pPr>
            <a:lnSpc>
              <a:spcPts val="1400"/>
            </a:lnSpc>
          </a:pPr>
          <a:r>
            <a:rPr kumimoji="1" lang="ja-JP" altLang="en-US" sz="1100">
              <a:latin typeface="+mn-ea"/>
              <a:ea typeface="+mn-ea"/>
            </a:rPr>
            <a:t>「再請求」欄には、取り下げを行う単位数を除いた単位数を記載</a:t>
          </a:r>
          <a:endParaRPr kumimoji="1" lang="en-US" altLang="ja-JP" sz="1100">
            <a:latin typeface="+mn-ea"/>
            <a:ea typeface="+mn-ea"/>
          </a:endParaRPr>
        </a:p>
        <a:p>
          <a:pPr>
            <a:lnSpc>
              <a:spcPts val="1400"/>
            </a:lnSpc>
          </a:pPr>
          <a:endParaRPr kumimoji="1" lang="en-US" altLang="ja-JP" sz="1100">
            <a:latin typeface="+mn-ea"/>
            <a:ea typeface="+mn-ea"/>
          </a:endParaRPr>
        </a:p>
        <a:p>
          <a:pPr>
            <a:lnSpc>
              <a:spcPts val="1400"/>
            </a:lnSpc>
          </a:pPr>
          <a:r>
            <a:rPr kumimoji="1" lang="en-US" altLang="ja-JP" sz="1100">
              <a:latin typeface="+mn-ea"/>
              <a:ea typeface="+mn-ea"/>
            </a:rPr>
            <a:t>※</a:t>
          </a:r>
          <a:r>
            <a:rPr kumimoji="1" lang="ja-JP" altLang="en-US" sz="1100">
              <a:latin typeface="+mn-ea"/>
              <a:ea typeface="+mn-ea"/>
            </a:rPr>
            <a:t>注意</a:t>
          </a:r>
          <a:r>
            <a:rPr kumimoji="1" lang="en-US" altLang="ja-JP" sz="1100">
              <a:latin typeface="+mn-ea"/>
              <a:ea typeface="+mn-ea"/>
            </a:rPr>
            <a:t>※</a:t>
          </a:r>
        </a:p>
        <a:p>
          <a:pPr>
            <a:lnSpc>
              <a:spcPts val="1400"/>
            </a:lnSpc>
          </a:pPr>
          <a:r>
            <a:rPr kumimoji="1" lang="ja-JP" altLang="en-US" sz="1100" b="1" u="sng">
              <a:solidFill>
                <a:srgbClr val="FF0000"/>
              </a:solidFill>
              <a:latin typeface="+mn-ea"/>
              <a:ea typeface="+mn-ea"/>
            </a:rPr>
            <a:t>「過誤」には、請求した単位数ではなく、実際に支払われた単位数を記載してください。</a:t>
          </a:r>
          <a:endParaRPr kumimoji="1" lang="en-US" altLang="ja-JP" sz="1100" b="1" u="sng">
            <a:solidFill>
              <a:srgbClr val="FF0000"/>
            </a:solidFill>
            <a:latin typeface="+mn-ea"/>
            <a:ea typeface="+mn-ea"/>
          </a:endParaRPr>
        </a:p>
        <a:p>
          <a:pPr>
            <a:lnSpc>
              <a:spcPts val="1400"/>
            </a:lnSpc>
          </a:pPr>
          <a:r>
            <a:rPr kumimoji="1" lang="ja-JP" altLang="en-US" sz="1100" b="1" u="sng">
              <a:solidFill>
                <a:srgbClr val="FF0000"/>
              </a:solidFill>
              <a:latin typeface="+mn-ea"/>
              <a:ea typeface="+mn-ea"/>
            </a:rPr>
            <a:t>処遇改善加算を算定している場合は、当該加算を加えた単位数を記載してください。</a:t>
          </a:r>
          <a:endParaRPr kumimoji="1" lang="en-US" altLang="ja-JP" sz="1100" b="1" u="sng">
            <a:solidFill>
              <a:srgbClr val="FF0000"/>
            </a:solidFill>
            <a:latin typeface="+mn-ea"/>
            <a:ea typeface="+mn-ea"/>
          </a:endParaRPr>
        </a:p>
      </xdr:txBody>
    </xdr:sp>
    <xdr:clientData/>
  </xdr:twoCellAnchor>
  <xdr:twoCellAnchor>
    <xdr:from>
      <xdr:col>7</xdr:col>
      <xdr:colOff>523875</xdr:colOff>
      <xdr:row>11</xdr:row>
      <xdr:rowOff>9527</xdr:rowOff>
    </xdr:from>
    <xdr:to>
      <xdr:col>8</xdr:col>
      <xdr:colOff>161926</xdr:colOff>
      <xdr:row>14</xdr:row>
      <xdr:rowOff>101598</xdr:rowOff>
    </xdr:to>
    <xdr:cxnSp macro="">
      <xdr:nvCxnSpPr>
        <xdr:cNvPr id="4" name="直線矢印コネクタ 3"/>
        <xdr:cNvCxnSpPr>
          <a:stCxn id="3" idx="0"/>
        </xdr:cNvCxnSpPr>
      </xdr:nvCxnSpPr>
      <xdr:spPr>
        <a:xfrm flipV="1">
          <a:off x="4686300" y="2390777"/>
          <a:ext cx="180976" cy="863596"/>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32</xdr:row>
      <xdr:rowOff>153515</xdr:rowOff>
    </xdr:from>
    <xdr:to>
      <xdr:col>5</xdr:col>
      <xdr:colOff>381000</xdr:colOff>
      <xdr:row>34</xdr:row>
      <xdr:rowOff>228600</xdr:rowOff>
    </xdr:to>
    <xdr:sp macro="" textlink="">
      <xdr:nvSpPr>
        <xdr:cNvPr id="9" name="テキスト ボックス 8"/>
        <xdr:cNvSpPr txBox="1"/>
      </xdr:nvSpPr>
      <xdr:spPr>
        <a:xfrm>
          <a:off x="1676400" y="7935440"/>
          <a:ext cx="1790700" cy="5894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生活保護受給者に○</a:t>
          </a:r>
          <a:r>
            <a:rPr kumimoji="1" lang="ja-JP" altLang="en-US"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記載してください。</a:t>
          </a:r>
          <a:endParaRPr kumimoji="1" lang="en-US" altLang="ja-JP" sz="1100">
            <a:solidFill>
              <a:schemeClr val="dk1"/>
            </a:solidFill>
            <a:effectLst/>
            <a:latin typeface="+mn-lt"/>
            <a:ea typeface="+mn-ea"/>
            <a:cs typeface="+mn-cs"/>
          </a:endParaRPr>
        </a:p>
      </xdr:txBody>
    </xdr:sp>
    <xdr:clientData/>
  </xdr:twoCellAnchor>
  <xdr:twoCellAnchor>
    <xdr:from>
      <xdr:col>3</xdr:col>
      <xdr:colOff>191025</xdr:colOff>
      <xdr:row>30</xdr:row>
      <xdr:rowOff>123825</xdr:rowOff>
    </xdr:from>
    <xdr:to>
      <xdr:col>3</xdr:col>
      <xdr:colOff>193968</xdr:colOff>
      <xdr:row>32</xdr:row>
      <xdr:rowOff>162736</xdr:rowOff>
    </xdr:to>
    <xdr:cxnSp macro="">
      <xdr:nvCxnSpPr>
        <xdr:cNvPr id="10" name="直線矢印コネクタ 9"/>
        <xdr:cNvCxnSpPr/>
      </xdr:nvCxnSpPr>
      <xdr:spPr>
        <a:xfrm flipH="1" flipV="1">
          <a:off x="2477025" y="7391400"/>
          <a:ext cx="2943" cy="553261"/>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34</xdr:row>
      <xdr:rowOff>19049</xdr:rowOff>
    </xdr:from>
    <xdr:to>
      <xdr:col>14</xdr:col>
      <xdr:colOff>1</xdr:colOff>
      <xdr:row>38</xdr:row>
      <xdr:rowOff>133350</xdr:rowOff>
    </xdr:to>
    <xdr:sp macro="" textlink="">
      <xdr:nvSpPr>
        <xdr:cNvPr id="18" name="テキスト ボックス 17"/>
        <xdr:cNvSpPr txBox="1"/>
      </xdr:nvSpPr>
      <xdr:spPr>
        <a:xfrm>
          <a:off x="5200650" y="8315324"/>
          <a:ext cx="2314576" cy="11430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effectLst/>
              <a:latin typeface="+mn-lt"/>
              <a:ea typeface="+mn-ea"/>
              <a:cs typeface="+mn-cs"/>
            </a:rPr>
            <a:t>生活保護受給者で利用者負担額が生活保護から支給されている方についても、当該金額を被保険者欄へ</a:t>
          </a:r>
          <a:r>
            <a:rPr kumimoji="1" lang="ja-JP" altLang="en-US" sz="1100">
              <a:solidFill>
                <a:schemeClr val="dk1"/>
              </a:solidFill>
              <a:effectLst/>
              <a:latin typeface="+mn-lt"/>
              <a:ea typeface="+mn-ea"/>
              <a:cs typeface="+mn-cs"/>
            </a:rPr>
            <a:t>記載してください。</a:t>
          </a:r>
          <a:endParaRPr lang="ja-JP" altLang="ja-JP" sz="1100">
            <a:effectLst/>
          </a:endParaRPr>
        </a:p>
      </xdr:txBody>
    </xdr:sp>
    <xdr:clientData/>
  </xdr:twoCellAnchor>
  <xdr:twoCellAnchor>
    <xdr:from>
      <xdr:col>12</xdr:col>
      <xdr:colOff>196850</xdr:colOff>
      <xdr:row>31</xdr:row>
      <xdr:rowOff>9525</xdr:rowOff>
    </xdr:from>
    <xdr:to>
      <xdr:col>12</xdr:col>
      <xdr:colOff>200025</xdr:colOff>
      <xdr:row>34</xdr:row>
      <xdr:rowOff>19050</xdr:rowOff>
    </xdr:to>
    <xdr:cxnSp macro="">
      <xdr:nvCxnSpPr>
        <xdr:cNvPr id="19" name="直線矢印コネクタ 18"/>
        <xdr:cNvCxnSpPr/>
      </xdr:nvCxnSpPr>
      <xdr:spPr>
        <a:xfrm flipH="1" flipV="1">
          <a:off x="6454775" y="7534275"/>
          <a:ext cx="3175" cy="781050"/>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22412</xdr:colOff>
      <xdr:row>1</xdr:row>
      <xdr:rowOff>179294</xdr:rowOff>
    </xdr:from>
    <xdr:to>
      <xdr:col>16</xdr:col>
      <xdr:colOff>257045</xdr:colOff>
      <xdr:row>15</xdr:row>
      <xdr:rowOff>56029</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5030" y="179294"/>
          <a:ext cx="2285309" cy="2958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552450</xdr:colOff>
      <xdr:row>0</xdr:row>
      <xdr:rowOff>95250</xdr:rowOff>
    </xdr:from>
    <xdr:to>
      <xdr:col>14</xdr:col>
      <xdr:colOff>333375</xdr:colOff>
      <xdr:row>2</xdr:row>
      <xdr:rowOff>28575</xdr:rowOff>
    </xdr:to>
    <xdr:sp macro="" textlink="">
      <xdr:nvSpPr>
        <xdr:cNvPr id="3" name="テキスト ボックス 2"/>
        <xdr:cNvSpPr txBox="1"/>
      </xdr:nvSpPr>
      <xdr:spPr>
        <a:xfrm>
          <a:off x="5248275" y="95250"/>
          <a:ext cx="3067050" cy="552450"/>
        </a:xfrm>
        <a:prstGeom prst="rect">
          <a:avLst/>
        </a:prstGeom>
        <a:solidFill>
          <a:srgbClr val="FFFF00"/>
        </a:solidFill>
        <a:ln w="9525"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Ｐゴシック"/>
              <a:ea typeface="+mn-ea"/>
              <a:cs typeface="+mn-cs"/>
            </a:rPr>
            <a:t>６５才以下の生保受給者</a:t>
          </a:r>
          <a:r>
            <a:rPr kumimoji="1" lang="ja-JP" altLang="ja-JP" sz="1100" b="1" i="0" baseline="0">
              <a:solidFill>
                <a:srgbClr val="FF0000"/>
              </a:solidFill>
              <a:effectLst/>
              <a:latin typeface="+mn-lt"/>
              <a:ea typeface="+mn-ea"/>
              <a:cs typeface="+mn-cs"/>
            </a:rPr>
            <a:t>（被保険者番号の頭に「</a:t>
          </a:r>
          <a:r>
            <a:rPr kumimoji="1" lang="en-US" altLang="ja-JP" sz="1100" b="1" i="0" baseline="0">
              <a:solidFill>
                <a:srgbClr val="FF0000"/>
              </a:solidFill>
              <a:effectLst/>
              <a:latin typeface="+mn-lt"/>
              <a:ea typeface="+mn-ea"/>
              <a:cs typeface="+mn-cs"/>
            </a:rPr>
            <a:t>H</a:t>
          </a:r>
          <a:r>
            <a:rPr kumimoji="1" lang="ja-JP" altLang="ja-JP" sz="1100" b="1" i="0" baseline="0">
              <a:solidFill>
                <a:srgbClr val="FF0000"/>
              </a:solidFill>
              <a:effectLst/>
              <a:latin typeface="+mn-lt"/>
              <a:ea typeface="+mn-ea"/>
              <a:cs typeface="+mn-cs"/>
            </a:rPr>
            <a:t>」がついている方）</a:t>
          </a:r>
          <a:r>
            <a:rPr kumimoji="1" lang="ja-JP" altLang="en-US" sz="1100" b="1" i="0" u="none" strike="noStrike" kern="0" cap="none" spc="0" normalizeH="0" baseline="0" noProof="0">
              <a:ln>
                <a:noFill/>
              </a:ln>
              <a:solidFill>
                <a:srgbClr val="FF0000"/>
              </a:solidFill>
              <a:effectLst/>
              <a:uLnTx/>
              <a:uFillTx/>
              <a:latin typeface="ＭＳ Ｐゴシック"/>
              <a:ea typeface="+mn-ea"/>
              <a:cs typeface="+mn-cs"/>
            </a:rPr>
            <a:t>がいる場合に記載。</a:t>
          </a:r>
        </a:p>
      </xdr:txBody>
    </xdr:sp>
    <xdr:clientData/>
  </xdr:twoCellAnchor>
  <xdr:twoCellAnchor>
    <xdr:from>
      <xdr:col>0</xdr:col>
      <xdr:colOff>295275</xdr:colOff>
      <xdr:row>13</xdr:row>
      <xdr:rowOff>158746</xdr:rowOff>
    </xdr:from>
    <xdr:to>
      <xdr:col>5</xdr:col>
      <xdr:colOff>428625</xdr:colOff>
      <xdr:row>23</xdr:row>
      <xdr:rowOff>28573</xdr:rowOff>
    </xdr:to>
    <xdr:sp macro="" textlink="">
      <xdr:nvSpPr>
        <xdr:cNvPr id="7" name="テキスト ボックス 6"/>
        <xdr:cNvSpPr txBox="1"/>
      </xdr:nvSpPr>
      <xdr:spPr>
        <a:xfrm>
          <a:off x="295275" y="3054346"/>
          <a:ext cx="3600450" cy="24415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latin typeface="+mn-ea"/>
              <a:ea typeface="+mn-ea"/>
            </a:rPr>
            <a:t>単位数欄</a:t>
          </a:r>
          <a:endParaRPr kumimoji="1" lang="en-US" altLang="ja-JP" sz="1100">
            <a:latin typeface="+mn-ea"/>
            <a:ea typeface="+mn-ea"/>
          </a:endParaRPr>
        </a:p>
        <a:p>
          <a:pPr>
            <a:lnSpc>
              <a:spcPts val="1400"/>
            </a:lnSpc>
          </a:pPr>
          <a:r>
            <a:rPr kumimoji="1" lang="ja-JP" altLang="en-US" sz="1100">
              <a:latin typeface="+mn-ea"/>
              <a:ea typeface="+mn-ea"/>
            </a:rPr>
            <a:t>「過誤」欄には、実際に支払われた単位数全額（取り下げ分も含めた単位数）を記載</a:t>
          </a:r>
        </a:p>
        <a:p>
          <a:pPr>
            <a:lnSpc>
              <a:spcPts val="1400"/>
            </a:lnSpc>
          </a:pPr>
          <a:r>
            <a:rPr kumimoji="1" lang="ja-JP" altLang="en-US" sz="1100">
              <a:latin typeface="+mn-ea"/>
              <a:ea typeface="+mn-ea"/>
            </a:rPr>
            <a:t>「再請求」欄には、取り下げを行う単位数を除いた単位数を記載</a:t>
          </a:r>
          <a:endParaRPr kumimoji="1" lang="en-US" altLang="ja-JP" sz="1100">
            <a:latin typeface="+mn-ea"/>
            <a:ea typeface="+mn-ea"/>
          </a:endParaRPr>
        </a:p>
        <a:p>
          <a:pPr>
            <a:lnSpc>
              <a:spcPts val="1400"/>
            </a:lnSpc>
          </a:pPr>
          <a:endParaRPr kumimoji="1" lang="en-US" altLang="ja-JP" sz="1100">
            <a:latin typeface="+mn-ea"/>
            <a:ea typeface="+mn-ea"/>
          </a:endParaRPr>
        </a:p>
        <a:p>
          <a:pPr>
            <a:lnSpc>
              <a:spcPts val="1400"/>
            </a:lnSpc>
          </a:pPr>
          <a:r>
            <a:rPr kumimoji="1" lang="en-US" altLang="ja-JP" sz="1100">
              <a:latin typeface="+mn-ea"/>
              <a:ea typeface="+mn-ea"/>
            </a:rPr>
            <a:t>※</a:t>
          </a:r>
          <a:r>
            <a:rPr kumimoji="1" lang="ja-JP" altLang="en-US" sz="1100">
              <a:latin typeface="+mn-ea"/>
              <a:ea typeface="+mn-ea"/>
            </a:rPr>
            <a:t>注意</a:t>
          </a:r>
          <a:r>
            <a:rPr kumimoji="1" lang="en-US" altLang="ja-JP" sz="1100">
              <a:latin typeface="+mn-ea"/>
              <a:ea typeface="+mn-ea"/>
            </a:rPr>
            <a:t>※</a:t>
          </a:r>
        </a:p>
        <a:p>
          <a:pPr>
            <a:lnSpc>
              <a:spcPts val="1400"/>
            </a:lnSpc>
          </a:pPr>
          <a:r>
            <a:rPr kumimoji="1" lang="ja-JP" altLang="en-US" sz="1100" b="1" u="sng">
              <a:solidFill>
                <a:srgbClr val="FF0000"/>
              </a:solidFill>
              <a:latin typeface="+mn-ea"/>
              <a:ea typeface="+mn-ea"/>
            </a:rPr>
            <a:t>「過誤」には、請求した単位数ではなく、実際に支払われた単位数を記載してください。</a:t>
          </a:r>
          <a:endParaRPr kumimoji="1" lang="en-US" altLang="ja-JP" sz="1100" b="1" u="sng">
            <a:solidFill>
              <a:srgbClr val="FF0000"/>
            </a:solidFill>
            <a:latin typeface="+mn-ea"/>
            <a:ea typeface="+mn-ea"/>
          </a:endParaRPr>
        </a:p>
        <a:p>
          <a:pPr>
            <a:lnSpc>
              <a:spcPts val="1400"/>
            </a:lnSpc>
          </a:pPr>
          <a:r>
            <a:rPr kumimoji="1" lang="ja-JP" altLang="en-US" sz="1100" b="1" u="sng">
              <a:solidFill>
                <a:srgbClr val="FF0000"/>
              </a:solidFill>
              <a:latin typeface="+mn-ea"/>
              <a:ea typeface="+mn-ea"/>
            </a:rPr>
            <a:t>処遇改善加算を算定している場合は、当該加算を加えた単位数を記載してください。</a:t>
          </a:r>
          <a:endParaRPr kumimoji="1" lang="en-US" altLang="ja-JP" sz="1100" b="1" u="sng">
            <a:solidFill>
              <a:srgbClr val="FF0000"/>
            </a:solidFill>
            <a:latin typeface="+mn-ea"/>
            <a:ea typeface="+mn-ea"/>
          </a:endParaRPr>
        </a:p>
      </xdr:txBody>
    </xdr:sp>
    <xdr:clientData/>
  </xdr:twoCellAnchor>
  <xdr:twoCellAnchor>
    <xdr:from>
      <xdr:col>2</xdr:col>
      <xdr:colOff>676275</xdr:colOff>
      <xdr:row>9</xdr:row>
      <xdr:rowOff>142875</xdr:rowOff>
    </xdr:from>
    <xdr:to>
      <xdr:col>6</xdr:col>
      <xdr:colOff>104775</xdr:colOff>
      <xdr:row>13</xdr:row>
      <xdr:rowOff>158746</xdr:rowOff>
    </xdr:to>
    <xdr:cxnSp macro="">
      <xdr:nvCxnSpPr>
        <xdr:cNvPr id="8" name="直線矢印コネクタ 7"/>
        <xdr:cNvCxnSpPr>
          <a:stCxn id="7" idx="0"/>
        </xdr:cNvCxnSpPr>
      </xdr:nvCxnSpPr>
      <xdr:spPr>
        <a:xfrm flipV="1">
          <a:off x="2095500" y="2057400"/>
          <a:ext cx="2019300" cy="996946"/>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24</xdr:row>
      <xdr:rowOff>200023</xdr:rowOff>
    </xdr:from>
    <xdr:to>
      <xdr:col>11</xdr:col>
      <xdr:colOff>371476</xdr:colOff>
      <xdr:row>29</xdr:row>
      <xdr:rowOff>19050</xdr:rowOff>
    </xdr:to>
    <xdr:sp macro="" textlink="">
      <xdr:nvSpPr>
        <xdr:cNvPr id="9" name="テキスト ボックス 8"/>
        <xdr:cNvSpPr txBox="1"/>
      </xdr:nvSpPr>
      <xdr:spPr>
        <a:xfrm>
          <a:off x="3429000" y="5924548"/>
          <a:ext cx="3257551" cy="11049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ja-JP" altLang="en-US" sz="1100"/>
            <a:t>金額欄</a:t>
          </a:r>
          <a:endParaRPr kumimoji="1" lang="en-US" altLang="ja-JP" sz="1100"/>
        </a:p>
        <a:p>
          <a:pPr>
            <a:lnSpc>
              <a:spcPts val="1400"/>
            </a:lnSpc>
          </a:pPr>
          <a:r>
            <a:rPr kumimoji="1" lang="ja-JP" altLang="en-US" sz="1100"/>
            <a:t>「保険者」欄には、生活保護へ請求した金額を記載</a:t>
          </a:r>
          <a:endParaRPr kumimoji="1" lang="en-US" altLang="ja-JP" sz="1100"/>
        </a:p>
        <a:p>
          <a:pPr>
            <a:lnSpc>
              <a:spcPts val="1400"/>
            </a:lnSpc>
          </a:pPr>
          <a:r>
            <a:rPr kumimoji="1" lang="ja-JP" altLang="en-US" sz="1100"/>
            <a:t>「被保険者」欄には、被保険者負担分がある利用者についてのみ、当該金額を記載</a:t>
          </a:r>
        </a:p>
      </xdr:txBody>
    </xdr:sp>
    <xdr:clientData/>
  </xdr:twoCellAnchor>
  <xdr:twoCellAnchor>
    <xdr:from>
      <xdr:col>9</xdr:col>
      <xdr:colOff>361951</xdr:colOff>
      <xdr:row>19</xdr:row>
      <xdr:rowOff>28576</xdr:rowOff>
    </xdr:from>
    <xdr:to>
      <xdr:col>9</xdr:col>
      <xdr:colOff>381000</xdr:colOff>
      <xdr:row>24</xdr:row>
      <xdr:rowOff>200023</xdr:rowOff>
    </xdr:to>
    <xdr:cxnSp macro="">
      <xdr:nvCxnSpPr>
        <xdr:cNvPr id="10" name="直線矢印コネクタ 9"/>
        <xdr:cNvCxnSpPr>
          <a:stCxn id="9" idx="0"/>
        </xdr:cNvCxnSpPr>
      </xdr:nvCxnSpPr>
      <xdr:spPr>
        <a:xfrm flipV="1">
          <a:off x="5057776" y="4467226"/>
          <a:ext cx="19049" cy="1457322"/>
        </a:xfrm>
        <a:prstGeom prst="straightConnector1">
          <a:avLst/>
        </a:prstGeom>
        <a:ln w="254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jsb16vpro01\Redirect$\Users\0220370\Desktop\&#33258;&#20027;&#28857;&#26908;&#32080;&#26524;&#22577;&#21578;&#26360;&#12398;&#20462;&#27491;\jishutenken-kisairei2904.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点検結果報告書"/>
      <sheetName val="(1)保険者別一覧表"/>
      <sheetName val="(2)-1被保険者別一覧表（介護給付）"/>
      <sheetName val="(2)-2被保険者別一覧 (介護扶助)"/>
      <sheetName val="完了報告書"/>
      <sheetName val="リスト"/>
    </sheetNames>
    <sheetDataSet>
      <sheetData sheetId="0">
        <row r="24">
          <cell r="G24" t="str">
            <v>訪問介護</v>
          </cell>
        </row>
      </sheetData>
      <sheetData sheetId="1" refreshError="1"/>
      <sheetData sheetId="2" refreshError="1"/>
      <sheetData sheetId="3" refreshError="1"/>
      <sheetData sheetId="4" refreshError="1"/>
      <sheetData sheetId="5">
        <row r="2">
          <cell r="A2" t="str">
            <v>訪問介護</v>
          </cell>
          <cell r="B2">
            <v>11.05</v>
          </cell>
          <cell r="C2" t="str">
            <v>訪問介護</v>
          </cell>
          <cell r="D2">
            <v>10.84</v>
          </cell>
          <cell r="E2" t="str">
            <v>訪問介護</v>
          </cell>
          <cell r="F2">
            <v>10.7</v>
          </cell>
        </row>
        <row r="3">
          <cell r="A3" t="str">
            <v>訪問入浴介護</v>
          </cell>
          <cell r="B3">
            <v>11.05</v>
          </cell>
          <cell r="C3" t="str">
            <v>訪問入浴介護</v>
          </cell>
          <cell r="D3">
            <v>10.84</v>
          </cell>
          <cell r="E3" t="str">
            <v>訪問入浴介護</v>
          </cell>
          <cell r="F3">
            <v>10.7</v>
          </cell>
        </row>
        <row r="4">
          <cell r="A4" t="str">
            <v>訪問看護</v>
          </cell>
          <cell r="B4">
            <v>11.05</v>
          </cell>
          <cell r="C4" t="str">
            <v>訪問看護</v>
          </cell>
          <cell r="D4">
            <v>10.84</v>
          </cell>
          <cell r="E4" t="str">
            <v>訪問看護</v>
          </cell>
          <cell r="F4">
            <v>10.55</v>
          </cell>
        </row>
        <row r="5">
          <cell r="A5" t="str">
            <v>訪問リハビリテーション</v>
          </cell>
          <cell r="B5">
            <v>10.83</v>
          </cell>
          <cell r="C5" t="str">
            <v>訪問リハビリテーション</v>
          </cell>
          <cell r="D5">
            <v>10.66</v>
          </cell>
          <cell r="E5" t="str">
            <v>訪問リハビリテーション</v>
          </cell>
          <cell r="F5">
            <v>10.55</v>
          </cell>
        </row>
        <row r="6">
          <cell r="A6" t="str">
            <v>通所介護</v>
          </cell>
          <cell r="B6">
            <v>10.68</v>
          </cell>
          <cell r="C6" t="str">
            <v>通所介護</v>
          </cell>
          <cell r="D6">
            <v>10.54</v>
          </cell>
          <cell r="E6" t="str">
            <v>通所介護</v>
          </cell>
          <cell r="F6">
            <v>10.45</v>
          </cell>
        </row>
        <row r="7">
          <cell r="A7" t="str">
            <v>通所リハビリテーション</v>
          </cell>
          <cell r="B7">
            <v>10.83</v>
          </cell>
          <cell r="C7" t="str">
            <v>通所リハビリテーション</v>
          </cell>
          <cell r="D7">
            <v>10.66</v>
          </cell>
          <cell r="E7" t="str">
            <v>通所リハビリテーション</v>
          </cell>
          <cell r="F7">
            <v>10.55</v>
          </cell>
        </row>
        <row r="8">
          <cell r="A8" t="str">
            <v>短期入所生活介護</v>
          </cell>
          <cell r="B8">
            <v>10.83</v>
          </cell>
          <cell r="C8" t="str">
            <v>短期入所生活介護</v>
          </cell>
          <cell r="D8">
            <v>10.54</v>
          </cell>
          <cell r="E8" t="str">
            <v>短期入所生活介護</v>
          </cell>
          <cell r="F8">
            <v>10.45</v>
          </cell>
        </row>
        <row r="9">
          <cell r="A9" t="str">
            <v>短期入所療養介護</v>
          </cell>
          <cell r="B9">
            <v>10.68</v>
          </cell>
          <cell r="C9" t="str">
            <v>短期入所療養介護</v>
          </cell>
          <cell r="D9">
            <v>10.54</v>
          </cell>
          <cell r="E9" t="str">
            <v>短期入所療養介護</v>
          </cell>
          <cell r="F9">
            <v>10.45</v>
          </cell>
        </row>
        <row r="10">
          <cell r="A10" t="str">
            <v>特定施設入所者生活介護</v>
          </cell>
          <cell r="B10">
            <v>10.68</v>
          </cell>
          <cell r="C10" t="str">
            <v>特定施設入所者生活介護</v>
          </cell>
          <cell r="D10">
            <v>10.54</v>
          </cell>
          <cell r="E10" t="str">
            <v>特定施設入所者生活介護</v>
          </cell>
          <cell r="F10">
            <v>10.45</v>
          </cell>
        </row>
        <row r="11">
          <cell r="A11" t="str">
            <v>居宅療養管理指導</v>
          </cell>
          <cell r="B11">
            <v>10</v>
          </cell>
          <cell r="C11" t="str">
            <v>居宅療養管理指導</v>
          </cell>
          <cell r="D11">
            <v>10</v>
          </cell>
          <cell r="E11" t="str">
            <v>居宅療養管理指導</v>
          </cell>
          <cell r="F11">
            <v>10</v>
          </cell>
        </row>
        <row r="12">
          <cell r="A12" t="str">
            <v>福祉用具貸与</v>
          </cell>
          <cell r="B12">
            <v>10</v>
          </cell>
          <cell r="C12" t="str">
            <v>福祉用具貸与</v>
          </cell>
          <cell r="D12">
            <v>10</v>
          </cell>
          <cell r="E12" t="str">
            <v>福祉用具貸与</v>
          </cell>
          <cell r="F12">
            <v>10</v>
          </cell>
        </row>
        <row r="13">
          <cell r="A13" t="str">
            <v>居宅介護支援</v>
          </cell>
          <cell r="B13">
            <v>11.05</v>
          </cell>
          <cell r="C13" t="str">
            <v>居宅介護支援</v>
          </cell>
          <cell r="D13">
            <v>10.84</v>
          </cell>
          <cell r="E13" t="str">
            <v>居宅介護支援</v>
          </cell>
          <cell r="F13">
            <v>10.7</v>
          </cell>
        </row>
        <row r="14">
          <cell r="A14" t="str">
            <v>介護老人福祉施設</v>
          </cell>
          <cell r="B14">
            <v>10.68</v>
          </cell>
          <cell r="C14" t="str">
            <v>介護老人福祉施設</v>
          </cell>
          <cell r="D14">
            <v>10.54</v>
          </cell>
          <cell r="E14" t="str">
            <v>介護老人福祉施設</v>
          </cell>
          <cell r="F14">
            <v>10.45</v>
          </cell>
        </row>
        <row r="15">
          <cell r="A15" t="str">
            <v>介護老人保健施設</v>
          </cell>
          <cell r="B15">
            <v>10.68</v>
          </cell>
          <cell r="C15" t="str">
            <v>介護老人保健施設</v>
          </cell>
          <cell r="D15">
            <v>10.54</v>
          </cell>
          <cell r="E15" t="str">
            <v>介護老人保健施設</v>
          </cell>
          <cell r="F15">
            <v>10.45</v>
          </cell>
        </row>
        <row r="16">
          <cell r="A16" t="str">
            <v>介護療養型医療施設</v>
          </cell>
          <cell r="B16">
            <v>10.68</v>
          </cell>
          <cell r="C16" t="str">
            <v>介護療養型医療施設</v>
          </cell>
          <cell r="D16">
            <v>10.54</v>
          </cell>
          <cell r="E16" t="str">
            <v>介護療養型医療施設</v>
          </cell>
          <cell r="F16">
            <v>10.45</v>
          </cell>
        </row>
        <row r="17">
          <cell r="A17" t="str">
            <v>定期巡回・随時対応型訪問介護看護</v>
          </cell>
          <cell r="B17">
            <v>11.05</v>
          </cell>
          <cell r="C17" t="str">
            <v>定期巡回・随時対応型訪問介護看護</v>
          </cell>
          <cell r="D17">
            <v>10.84</v>
          </cell>
          <cell r="E17" t="str">
            <v>夜間対応型訪問介護</v>
          </cell>
          <cell r="F17">
            <v>10.7</v>
          </cell>
        </row>
        <row r="18">
          <cell r="A18" t="str">
            <v>夜間対応型訪問介護</v>
          </cell>
          <cell r="B18">
            <v>11.05</v>
          </cell>
          <cell r="C18" t="str">
            <v>夜間対応型訪問介護</v>
          </cell>
          <cell r="D18">
            <v>10.84</v>
          </cell>
          <cell r="E18" t="str">
            <v>認知症対応型通所介護</v>
          </cell>
          <cell r="F18">
            <v>10.55</v>
          </cell>
        </row>
        <row r="19">
          <cell r="A19" t="str">
            <v>認知症対応型通所介護</v>
          </cell>
          <cell r="B19">
            <v>10.83</v>
          </cell>
          <cell r="C19" t="str">
            <v>認知症対応型通所介護</v>
          </cell>
          <cell r="D19">
            <v>10.66</v>
          </cell>
          <cell r="E19" t="str">
            <v>小規模多機能型居宅介護</v>
          </cell>
          <cell r="F19">
            <v>10.55</v>
          </cell>
        </row>
        <row r="20">
          <cell r="A20" t="str">
            <v>小規模多機能型居宅介護</v>
          </cell>
          <cell r="B20">
            <v>10.83</v>
          </cell>
          <cell r="C20" t="str">
            <v>小規模多機能型居宅介護</v>
          </cell>
          <cell r="D20">
            <v>10.66</v>
          </cell>
          <cell r="E20" t="str">
            <v>地域密着型介護老人福祉施設入所者生活介護</v>
          </cell>
          <cell r="F20">
            <v>10.45</v>
          </cell>
        </row>
        <row r="21">
          <cell r="A21" t="str">
            <v>地域密着型介護老人福祉施設入所者生活介護</v>
          </cell>
          <cell r="B21">
            <v>10.68</v>
          </cell>
          <cell r="C21" t="str">
            <v>地域密着型介護老人福祉施設入所者生活介護</v>
          </cell>
          <cell r="D21">
            <v>10.54</v>
          </cell>
          <cell r="E21" t="str">
            <v>地域密着型特定施設入居者生活介護</v>
          </cell>
          <cell r="F21">
            <v>10.45</v>
          </cell>
        </row>
        <row r="22">
          <cell r="A22" t="str">
            <v>地域密着型特定施設入居者生活介護</v>
          </cell>
          <cell r="B22">
            <v>10.68</v>
          </cell>
          <cell r="C22" t="str">
            <v>地域密着型特定施設入居者生活介護</v>
          </cell>
          <cell r="D22">
            <v>10.54</v>
          </cell>
          <cell r="E22" t="str">
            <v>認知症対応型共同生活介護</v>
          </cell>
          <cell r="F22">
            <v>10.45</v>
          </cell>
        </row>
        <row r="23">
          <cell r="A23" t="str">
            <v>認知症対応型共同生活介護</v>
          </cell>
          <cell r="B23">
            <v>10.68</v>
          </cell>
          <cell r="C23" t="str">
            <v>認知症対応型共同生活介護</v>
          </cell>
          <cell r="D23">
            <v>10.54</v>
          </cell>
          <cell r="E23" t="str">
            <v>介護予防支援</v>
          </cell>
          <cell r="F23">
            <v>10.7</v>
          </cell>
        </row>
        <row r="24">
          <cell r="A24" t="str">
            <v>看護小規模多機能型居宅介護</v>
          </cell>
          <cell r="B24">
            <v>10.83</v>
          </cell>
          <cell r="C24" t="str">
            <v>複合型サービス</v>
          </cell>
          <cell r="D24">
            <v>10.66</v>
          </cell>
          <cell r="E24" t="str">
            <v>配食サービス</v>
          </cell>
        </row>
        <row r="25">
          <cell r="A25" t="str">
            <v>介護予防支援</v>
          </cell>
          <cell r="B25">
            <v>11.05</v>
          </cell>
          <cell r="C25" t="str">
            <v>介護予防支援</v>
          </cell>
          <cell r="D25">
            <v>10.84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view="pageBreakPreview" zoomScale="85" zoomScaleNormal="100" zoomScaleSheetLayoutView="85" workbookViewId="0">
      <selection activeCell="AT14" sqref="AT14"/>
    </sheetView>
  </sheetViews>
  <sheetFormatPr defaultColWidth="3.125" defaultRowHeight="16.5" customHeight="1"/>
  <cols>
    <col min="1" max="3" width="3.125" style="34"/>
    <col min="4" max="4" width="3.75" style="34" customWidth="1"/>
    <col min="5" max="5" width="3.125" style="34"/>
    <col min="6" max="6" width="4" style="34" customWidth="1"/>
    <col min="7" max="7" width="3.875" style="34" customWidth="1"/>
    <col min="8" max="8" width="4" style="34" customWidth="1"/>
    <col min="9" max="9" width="3.125" style="34"/>
    <col min="10" max="10" width="3.5" style="34" bestFit="1" customWidth="1"/>
    <col min="11" max="11" width="5" style="34" customWidth="1"/>
    <col min="12" max="12" width="3.5" style="34" customWidth="1"/>
    <col min="13" max="13" width="3.75" style="34" customWidth="1"/>
    <col min="14" max="14" width="4.125" style="34" customWidth="1"/>
    <col min="15" max="15" width="3.5" style="34" bestFit="1" customWidth="1"/>
    <col min="16" max="16" width="4.375" style="34" customWidth="1"/>
    <col min="17" max="17" width="3.125" style="34" customWidth="1"/>
    <col min="18" max="25" width="3.125" style="34"/>
    <col min="26" max="26" width="3.125" style="34" customWidth="1"/>
    <col min="27" max="27" width="2.125" style="34" customWidth="1"/>
    <col min="28" max="262" width="3.125" style="34"/>
    <col min="263" max="263" width="5.875" style="34" customWidth="1"/>
    <col min="264" max="264" width="5" style="34" customWidth="1"/>
    <col min="265" max="265" width="3.5" style="34" customWidth="1"/>
    <col min="266" max="266" width="3.75" style="34" customWidth="1"/>
    <col min="267" max="267" width="4.125" style="34" customWidth="1"/>
    <col min="268" max="268" width="6.125" style="34" customWidth="1"/>
    <col min="269" max="269" width="5.375" style="34" customWidth="1"/>
    <col min="270" max="278" width="3.125" style="34"/>
    <col min="279" max="282" width="0" style="34" hidden="1" customWidth="1"/>
    <col min="283" max="518" width="3.125" style="34"/>
    <col min="519" max="519" width="5.875" style="34" customWidth="1"/>
    <col min="520" max="520" width="5" style="34" customWidth="1"/>
    <col min="521" max="521" width="3.5" style="34" customWidth="1"/>
    <col min="522" max="522" width="3.75" style="34" customWidth="1"/>
    <col min="523" max="523" width="4.125" style="34" customWidth="1"/>
    <col min="524" max="524" width="6.125" style="34" customWidth="1"/>
    <col min="525" max="525" width="5.375" style="34" customWidth="1"/>
    <col min="526" max="534" width="3.125" style="34"/>
    <col min="535" max="538" width="0" style="34" hidden="1" customWidth="1"/>
    <col min="539" max="774" width="3.125" style="34"/>
    <col min="775" max="775" width="5.875" style="34" customWidth="1"/>
    <col min="776" max="776" width="5" style="34" customWidth="1"/>
    <col min="777" max="777" width="3.5" style="34" customWidth="1"/>
    <col min="778" max="778" width="3.75" style="34" customWidth="1"/>
    <col min="779" max="779" width="4.125" style="34" customWidth="1"/>
    <col min="780" max="780" width="6.125" style="34" customWidth="1"/>
    <col min="781" max="781" width="5.375" style="34" customWidth="1"/>
    <col min="782" max="790" width="3.125" style="34"/>
    <col min="791" max="794" width="0" style="34" hidden="1" customWidth="1"/>
    <col min="795" max="1030" width="3.125" style="34"/>
    <col min="1031" max="1031" width="5.875" style="34" customWidth="1"/>
    <col min="1032" max="1032" width="5" style="34" customWidth="1"/>
    <col min="1033" max="1033" width="3.5" style="34" customWidth="1"/>
    <col min="1034" max="1034" width="3.75" style="34" customWidth="1"/>
    <col min="1035" max="1035" width="4.125" style="34" customWidth="1"/>
    <col min="1036" max="1036" width="6.125" style="34" customWidth="1"/>
    <col min="1037" max="1037" width="5.375" style="34" customWidth="1"/>
    <col min="1038" max="1046" width="3.125" style="34"/>
    <col min="1047" max="1050" width="0" style="34" hidden="1" customWidth="1"/>
    <col min="1051" max="1286" width="3.125" style="34"/>
    <col min="1287" max="1287" width="5.875" style="34" customWidth="1"/>
    <col min="1288" max="1288" width="5" style="34" customWidth="1"/>
    <col min="1289" max="1289" width="3.5" style="34" customWidth="1"/>
    <col min="1290" max="1290" width="3.75" style="34" customWidth="1"/>
    <col min="1291" max="1291" width="4.125" style="34" customWidth="1"/>
    <col min="1292" max="1292" width="6.125" style="34" customWidth="1"/>
    <col min="1293" max="1293" width="5.375" style="34" customWidth="1"/>
    <col min="1294" max="1302" width="3.125" style="34"/>
    <col min="1303" max="1306" width="0" style="34" hidden="1" customWidth="1"/>
    <col min="1307" max="1542" width="3.125" style="34"/>
    <col min="1543" max="1543" width="5.875" style="34" customWidth="1"/>
    <col min="1544" max="1544" width="5" style="34" customWidth="1"/>
    <col min="1545" max="1545" width="3.5" style="34" customWidth="1"/>
    <col min="1546" max="1546" width="3.75" style="34" customWidth="1"/>
    <col min="1547" max="1547" width="4.125" style="34" customWidth="1"/>
    <col min="1548" max="1548" width="6.125" style="34" customWidth="1"/>
    <col min="1549" max="1549" width="5.375" style="34" customWidth="1"/>
    <col min="1550" max="1558" width="3.125" style="34"/>
    <col min="1559" max="1562" width="0" style="34" hidden="1" customWidth="1"/>
    <col min="1563" max="1798" width="3.125" style="34"/>
    <col min="1799" max="1799" width="5.875" style="34" customWidth="1"/>
    <col min="1800" max="1800" width="5" style="34" customWidth="1"/>
    <col min="1801" max="1801" width="3.5" style="34" customWidth="1"/>
    <col min="1802" max="1802" width="3.75" style="34" customWidth="1"/>
    <col min="1803" max="1803" width="4.125" style="34" customWidth="1"/>
    <col min="1804" max="1804" width="6.125" style="34" customWidth="1"/>
    <col min="1805" max="1805" width="5.375" style="34" customWidth="1"/>
    <col min="1806" max="1814" width="3.125" style="34"/>
    <col min="1815" max="1818" width="0" style="34" hidden="1" customWidth="1"/>
    <col min="1819" max="2054" width="3.125" style="34"/>
    <col min="2055" max="2055" width="5.875" style="34" customWidth="1"/>
    <col min="2056" max="2056" width="5" style="34" customWidth="1"/>
    <col min="2057" max="2057" width="3.5" style="34" customWidth="1"/>
    <col min="2058" max="2058" width="3.75" style="34" customWidth="1"/>
    <col min="2059" max="2059" width="4.125" style="34" customWidth="1"/>
    <col min="2060" max="2060" width="6.125" style="34" customWidth="1"/>
    <col min="2061" max="2061" width="5.375" style="34" customWidth="1"/>
    <col min="2062" max="2070" width="3.125" style="34"/>
    <col min="2071" max="2074" width="0" style="34" hidden="1" customWidth="1"/>
    <col min="2075" max="2310" width="3.125" style="34"/>
    <col min="2311" max="2311" width="5.875" style="34" customWidth="1"/>
    <col min="2312" max="2312" width="5" style="34" customWidth="1"/>
    <col min="2313" max="2313" width="3.5" style="34" customWidth="1"/>
    <col min="2314" max="2314" width="3.75" style="34" customWidth="1"/>
    <col min="2315" max="2315" width="4.125" style="34" customWidth="1"/>
    <col min="2316" max="2316" width="6.125" style="34" customWidth="1"/>
    <col min="2317" max="2317" width="5.375" style="34" customWidth="1"/>
    <col min="2318" max="2326" width="3.125" style="34"/>
    <col min="2327" max="2330" width="0" style="34" hidden="1" customWidth="1"/>
    <col min="2331" max="2566" width="3.125" style="34"/>
    <col min="2567" max="2567" width="5.875" style="34" customWidth="1"/>
    <col min="2568" max="2568" width="5" style="34" customWidth="1"/>
    <col min="2569" max="2569" width="3.5" style="34" customWidth="1"/>
    <col min="2570" max="2570" width="3.75" style="34" customWidth="1"/>
    <col min="2571" max="2571" width="4.125" style="34" customWidth="1"/>
    <col min="2572" max="2572" width="6.125" style="34" customWidth="1"/>
    <col min="2573" max="2573" width="5.375" style="34" customWidth="1"/>
    <col min="2574" max="2582" width="3.125" style="34"/>
    <col min="2583" max="2586" width="0" style="34" hidden="1" customWidth="1"/>
    <col min="2587" max="2822" width="3.125" style="34"/>
    <col min="2823" max="2823" width="5.875" style="34" customWidth="1"/>
    <col min="2824" max="2824" width="5" style="34" customWidth="1"/>
    <col min="2825" max="2825" width="3.5" style="34" customWidth="1"/>
    <col min="2826" max="2826" width="3.75" style="34" customWidth="1"/>
    <col min="2827" max="2827" width="4.125" style="34" customWidth="1"/>
    <col min="2828" max="2828" width="6.125" style="34" customWidth="1"/>
    <col min="2829" max="2829" width="5.375" style="34" customWidth="1"/>
    <col min="2830" max="2838" width="3.125" style="34"/>
    <col min="2839" max="2842" width="0" style="34" hidden="1" customWidth="1"/>
    <col min="2843" max="3078" width="3.125" style="34"/>
    <col min="3079" max="3079" width="5.875" style="34" customWidth="1"/>
    <col min="3080" max="3080" width="5" style="34" customWidth="1"/>
    <col min="3081" max="3081" width="3.5" style="34" customWidth="1"/>
    <col min="3082" max="3082" width="3.75" style="34" customWidth="1"/>
    <col min="3083" max="3083" width="4.125" style="34" customWidth="1"/>
    <col min="3084" max="3084" width="6.125" style="34" customWidth="1"/>
    <col min="3085" max="3085" width="5.375" style="34" customWidth="1"/>
    <col min="3086" max="3094" width="3.125" style="34"/>
    <col min="3095" max="3098" width="0" style="34" hidden="1" customWidth="1"/>
    <col min="3099" max="3334" width="3.125" style="34"/>
    <col min="3335" max="3335" width="5.875" style="34" customWidth="1"/>
    <col min="3336" max="3336" width="5" style="34" customWidth="1"/>
    <col min="3337" max="3337" width="3.5" style="34" customWidth="1"/>
    <col min="3338" max="3338" width="3.75" style="34" customWidth="1"/>
    <col min="3339" max="3339" width="4.125" style="34" customWidth="1"/>
    <col min="3340" max="3340" width="6.125" style="34" customWidth="1"/>
    <col min="3341" max="3341" width="5.375" style="34" customWidth="1"/>
    <col min="3342" max="3350" width="3.125" style="34"/>
    <col min="3351" max="3354" width="0" style="34" hidden="1" customWidth="1"/>
    <col min="3355" max="3590" width="3.125" style="34"/>
    <col min="3591" max="3591" width="5.875" style="34" customWidth="1"/>
    <col min="3592" max="3592" width="5" style="34" customWidth="1"/>
    <col min="3593" max="3593" width="3.5" style="34" customWidth="1"/>
    <col min="3594" max="3594" width="3.75" style="34" customWidth="1"/>
    <col min="3595" max="3595" width="4.125" style="34" customWidth="1"/>
    <col min="3596" max="3596" width="6.125" style="34" customWidth="1"/>
    <col min="3597" max="3597" width="5.375" style="34" customWidth="1"/>
    <col min="3598" max="3606" width="3.125" style="34"/>
    <col min="3607" max="3610" width="0" style="34" hidden="1" customWidth="1"/>
    <col min="3611" max="3846" width="3.125" style="34"/>
    <col min="3847" max="3847" width="5.875" style="34" customWidth="1"/>
    <col min="3848" max="3848" width="5" style="34" customWidth="1"/>
    <col min="3849" max="3849" width="3.5" style="34" customWidth="1"/>
    <col min="3850" max="3850" width="3.75" style="34" customWidth="1"/>
    <col min="3851" max="3851" width="4.125" style="34" customWidth="1"/>
    <col min="3852" max="3852" width="6.125" style="34" customWidth="1"/>
    <col min="3853" max="3853" width="5.375" style="34" customWidth="1"/>
    <col min="3854" max="3862" width="3.125" style="34"/>
    <col min="3863" max="3866" width="0" style="34" hidden="1" customWidth="1"/>
    <col min="3867" max="4102" width="3.125" style="34"/>
    <col min="4103" max="4103" width="5.875" style="34" customWidth="1"/>
    <col min="4104" max="4104" width="5" style="34" customWidth="1"/>
    <col min="4105" max="4105" width="3.5" style="34" customWidth="1"/>
    <col min="4106" max="4106" width="3.75" style="34" customWidth="1"/>
    <col min="4107" max="4107" width="4.125" style="34" customWidth="1"/>
    <col min="4108" max="4108" width="6.125" style="34" customWidth="1"/>
    <col min="4109" max="4109" width="5.375" style="34" customWidth="1"/>
    <col min="4110" max="4118" width="3.125" style="34"/>
    <col min="4119" max="4122" width="0" style="34" hidden="1" customWidth="1"/>
    <col min="4123" max="4358" width="3.125" style="34"/>
    <col min="4359" max="4359" width="5.875" style="34" customWidth="1"/>
    <col min="4360" max="4360" width="5" style="34" customWidth="1"/>
    <col min="4361" max="4361" width="3.5" style="34" customWidth="1"/>
    <col min="4362" max="4362" width="3.75" style="34" customWidth="1"/>
    <col min="4363" max="4363" width="4.125" style="34" customWidth="1"/>
    <col min="4364" max="4364" width="6.125" style="34" customWidth="1"/>
    <col min="4365" max="4365" width="5.375" style="34" customWidth="1"/>
    <col min="4366" max="4374" width="3.125" style="34"/>
    <col min="4375" max="4378" width="0" style="34" hidden="1" customWidth="1"/>
    <col min="4379" max="4614" width="3.125" style="34"/>
    <col min="4615" max="4615" width="5.875" style="34" customWidth="1"/>
    <col min="4616" max="4616" width="5" style="34" customWidth="1"/>
    <col min="4617" max="4617" width="3.5" style="34" customWidth="1"/>
    <col min="4618" max="4618" width="3.75" style="34" customWidth="1"/>
    <col min="4619" max="4619" width="4.125" style="34" customWidth="1"/>
    <col min="4620" max="4620" width="6.125" style="34" customWidth="1"/>
    <col min="4621" max="4621" width="5.375" style="34" customWidth="1"/>
    <col min="4622" max="4630" width="3.125" style="34"/>
    <col min="4631" max="4634" width="0" style="34" hidden="1" customWidth="1"/>
    <col min="4635" max="4870" width="3.125" style="34"/>
    <col min="4871" max="4871" width="5.875" style="34" customWidth="1"/>
    <col min="4872" max="4872" width="5" style="34" customWidth="1"/>
    <col min="4873" max="4873" width="3.5" style="34" customWidth="1"/>
    <col min="4874" max="4874" width="3.75" style="34" customWidth="1"/>
    <col min="4875" max="4875" width="4.125" style="34" customWidth="1"/>
    <col min="4876" max="4876" width="6.125" style="34" customWidth="1"/>
    <col min="4877" max="4877" width="5.375" style="34" customWidth="1"/>
    <col min="4878" max="4886" width="3.125" style="34"/>
    <col min="4887" max="4890" width="0" style="34" hidden="1" customWidth="1"/>
    <col min="4891" max="5126" width="3.125" style="34"/>
    <col min="5127" max="5127" width="5.875" style="34" customWidth="1"/>
    <col min="5128" max="5128" width="5" style="34" customWidth="1"/>
    <col min="5129" max="5129" width="3.5" style="34" customWidth="1"/>
    <col min="5130" max="5130" width="3.75" style="34" customWidth="1"/>
    <col min="5131" max="5131" width="4.125" style="34" customWidth="1"/>
    <col min="5132" max="5132" width="6.125" style="34" customWidth="1"/>
    <col min="5133" max="5133" width="5.375" style="34" customWidth="1"/>
    <col min="5134" max="5142" width="3.125" style="34"/>
    <col min="5143" max="5146" width="0" style="34" hidden="1" customWidth="1"/>
    <col min="5147" max="5382" width="3.125" style="34"/>
    <col min="5383" max="5383" width="5.875" style="34" customWidth="1"/>
    <col min="5384" max="5384" width="5" style="34" customWidth="1"/>
    <col min="5385" max="5385" width="3.5" style="34" customWidth="1"/>
    <col min="5386" max="5386" width="3.75" style="34" customWidth="1"/>
    <col min="5387" max="5387" width="4.125" style="34" customWidth="1"/>
    <col min="5388" max="5388" width="6.125" style="34" customWidth="1"/>
    <col min="5389" max="5389" width="5.375" style="34" customWidth="1"/>
    <col min="5390" max="5398" width="3.125" style="34"/>
    <col min="5399" max="5402" width="0" style="34" hidden="1" customWidth="1"/>
    <col min="5403" max="5638" width="3.125" style="34"/>
    <col min="5639" max="5639" width="5.875" style="34" customWidth="1"/>
    <col min="5640" max="5640" width="5" style="34" customWidth="1"/>
    <col min="5641" max="5641" width="3.5" style="34" customWidth="1"/>
    <col min="5642" max="5642" width="3.75" style="34" customWidth="1"/>
    <col min="5643" max="5643" width="4.125" style="34" customWidth="1"/>
    <col min="5644" max="5644" width="6.125" style="34" customWidth="1"/>
    <col min="5645" max="5645" width="5.375" style="34" customWidth="1"/>
    <col min="5646" max="5654" width="3.125" style="34"/>
    <col min="5655" max="5658" width="0" style="34" hidden="1" customWidth="1"/>
    <col min="5659" max="5894" width="3.125" style="34"/>
    <col min="5895" max="5895" width="5.875" style="34" customWidth="1"/>
    <col min="5896" max="5896" width="5" style="34" customWidth="1"/>
    <col min="5897" max="5897" width="3.5" style="34" customWidth="1"/>
    <col min="5898" max="5898" width="3.75" style="34" customWidth="1"/>
    <col min="5899" max="5899" width="4.125" style="34" customWidth="1"/>
    <col min="5900" max="5900" width="6.125" style="34" customWidth="1"/>
    <col min="5901" max="5901" width="5.375" style="34" customWidth="1"/>
    <col min="5902" max="5910" width="3.125" style="34"/>
    <col min="5911" max="5914" width="0" style="34" hidden="1" customWidth="1"/>
    <col min="5915" max="6150" width="3.125" style="34"/>
    <col min="6151" max="6151" width="5.875" style="34" customWidth="1"/>
    <col min="6152" max="6152" width="5" style="34" customWidth="1"/>
    <col min="6153" max="6153" width="3.5" style="34" customWidth="1"/>
    <col min="6154" max="6154" width="3.75" style="34" customWidth="1"/>
    <col min="6155" max="6155" width="4.125" style="34" customWidth="1"/>
    <col min="6156" max="6156" width="6.125" style="34" customWidth="1"/>
    <col min="6157" max="6157" width="5.375" style="34" customWidth="1"/>
    <col min="6158" max="6166" width="3.125" style="34"/>
    <col min="6167" max="6170" width="0" style="34" hidden="1" customWidth="1"/>
    <col min="6171" max="6406" width="3.125" style="34"/>
    <col min="6407" max="6407" width="5.875" style="34" customWidth="1"/>
    <col min="6408" max="6408" width="5" style="34" customWidth="1"/>
    <col min="6409" max="6409" width="3.5" style="34" customWidth="1"/>
    <col min="6410" max="6410" width="3.75" style="34" customWidth="1"/>
    <col min="6411" max="6411" width="4.125" style="34" customWidth="1"/>
    <col min="6412" max="6412" width="6.125" style="34" customWidth="1"/>
    <col min="6413" max="6413" width="5.375" style="34" customWidth="1"/>
    <col min="6414" max="6422" width="3.125" style="34"/>
    <col min="6423" max="6426" width="0" style="34" hidden="1" customWidth="1"/>
    <col min="6427" max="6662" width="3.125" style="34"/>
    <col min="6663" max="6663" width="5.875" style="34" customWidth="1"/>
    <col min="6664" max="6664" width="5" style="34" customWidth="1"/>
    <col min="6665" max="6665" width="3.5" style="34" customWidth="1"/>
    <col min="6666" max="6666" width="3.75" style="34" customWidth="1"/>
    <col min="6667" max="6667" width="4.125" style="34" customWidth="1"/>
    <col min="6668" max="6668" width="6.125" style="34" customWidth="1"/>
    <col min="6669" max="6669" width="5.375" style="34" customWidth="1"/>
    <col min="6670" max="6678" width="3.125" style="34"/>
    <col min="6679" max="6682" width="0" style="34" hidden="1" customWidth="1"/>
    <col min="6683" max="6918" width="3.125" style="34"/>
    <col min="6919" max="6919" width="5.875" style="34" customWidth="1"/>
    <col min="6920" max="6920" width="5" style="34" customWidth="1"/>
    <col min="6921" max="6921" width="3.5" style="34" customWidth="1"/>
    <col min="6922" max="6922" width="3.75" style="34" customWidth="1"/>
    <col min="6923" max="6923" width="4.125" style="34" customWidth="1"/>
    <col min="6924" max="6924" width="6.125" style="34" customWidth="1"/>
    <col min="6925" max="6925" width="5.375" style="34" customWidth="1"/>
    <col min="6926" max="6934" width="3.125" style="34"/>
    <col min="6935" max="6938" width="0" style="34" hidden="1" customWidth="1"/>
    <col min="6939" max="7174" width="3.125" style="34"/>
    <col min="7175" max="7175" width="5.875" style="34" customWidth="1"/>
    <col min="7176" max="7176" width="5" style="34" customWidth="1"/>
    <col min="7177" max="7177" width="3.5" style="34" customWidth="1"/>
    <col min="7178" max="7178" width="3.75" style="34" customWidth="1"/>
    <col min="7179" max="7179" width="4.125" style="34" customWidth="1"/>
    <col min="7180" max="7180" width="6.125" style="34" customWidth="1"/>
    <col min="7181" max="7181" width="5.375" style="34" customWidth="1"/>
    <col min="7182" max="7190" width="3.125" style="34"/>
    <col min="7191" max="7194" width="0" style="34" hidden="1" customWidth="1"/>
    <col min="7195" max="7430" width="3.125" style="34"/>
    <col min="7431" max="7431" width="5.875" style="34" customWidth="1"/>
    <col min="7432" max="7432" width="5" style="34" customWidth="1"/>
    <col min="7433" max="7433" width="3.5" style="34" customWidth="1"/>
    <col min="7434" max="7434" width="3.75" style="34" customWidth="1"/>
    <col min="7435" max="7435" width="4.125" style="34" customWidth="1"/>
    <col min="7436" max="7436" width="6.125" style="34" customWidth="1"/>
    <col min="7437" max="7437" width="5.375" style="34" customWidth="1"/>
    <col min="7438" max="7446" width="3.125" style="34"/>
    <col min="7447" max="7450" width="0" style="34" hidden="1" customWidth="1"/>
    <col min="7451" max="7686" width="3.125" style="34"/>
    <col min="7687" max="7687" width="5.875" style="34" customWidth="1"/>
    <col min="7688" max="7688" width="5" style="34" customWidth="1"/>
    <col min="7689" max="7689" width="3.5" style="34" customWidth="1"/>
    <col min="7690" max="7690" width="3.75" style="34" customWidth="1"/>
    <col min="7691" max="7691" width="4.125" style="34" customWidth="1"/>
    <col min="7692" max="7692" width="6.125" style="34" customWidth="1"/>
    <col min="7693" max="7693" width="5.375" style="34" customWidth="1"/>
    <col min="7694" max="7702" width="3.125" style="34"/>
    <col min="7703" max="7706" width="0" style="34" hidden="1" customWidth="1"/>
    <col min="7707" max="7942" width="3.125" style="34"/>
    <col min="7943" max="7943" width="5.875" style="34" customWidth="1"/>
    <col min="7944" max="7944" width="5" style="34" customWidth="1"/>
    <col min="7945" max="7945" width="3.5" style="34" customWidth="1"/>
    <col min="7946" max="7946" width="3.75" style="34" customWidth="1"/>
    <col min="7947" max="7947" width="4.125" style="34" customWidth="1"/>
    <col min="7948" max="7948" width="6.125" style="34" customWidth="1"/>
    <col min="7949" max="7949" width="5.375" style="34" customWidth="1"/>
    <col min="7950" max="7958" width="3.125" style="34"/>
    <col min="7959" max="7962" width="0" style="34" hidden="1" customWidth="1"/>
    <col min="7963" max="8198" width="3.125" style="34"/>
    <col min="8199" max="8199" width="5.875" style="34" customWidth="1"/>
    <col min="8200" max="8200" width="5" style="34" customWidth="1"/>
    <col min="8201" max="8201" width="3.5" style="34" customWidth="1"/>
    <col min="8202" max="8202" width="3.75" style="34" customWidth="1"/>
    <col min="8203" max="8203" width="4.125" style="34" customWidth="1"/>
    <col min="8204" max="8204" width="6.125" style="34" customWidth="1"/>
    <col min="8205" max="8205" width="5.375" style="34" customWidth="1"/>
    <col min="8206" max="8214" width="3.125" style="34"/>
    <col min="8215" max="8218" width="0" style="34" hidden="1" customWidth="1"/>
    <col min="8219" max="8454" width="3.125" style="34"/>
    <col min="8455" max="8455" width="5.875" style="34" customWidth="1"/>
    <col min="8456" max="8456" width="5" style="34" customWidth="1"/>
    <col min="8457" max="8457" width="3.5" style="34" customWidth="1"/>
    <col min="8458" max="8458" width="3.75" style="34" customWidth="1"/>
    <col min="8459" max="8459" width="4.125" style="34" customWidth="1"/>
    <col min="8460" max="8460" width="6.125" style="34" customWidth="1"/>
    <col min="8461" max="8461" width="5.375" style="34" customWidth="1"/>
    <col min="8462" max="8470" width="3.125" style="34"/>
    <col min="8471" max="8474" width="0" style="34" hidden="1" customWidth="1"/>
    <col min="8475" max="8710" width="3.125" style="34"/>
    <col min="8711" max="8711" width="5.875" style="34" customWidth="1"/>
    <col min="8712" max="8712" width="5" style="34" customWidth="1"/>
    <col min="8713" max="8713" width="3.5" style="34" customWidth="1"/>
    <col min="8714" max="8714" width="3.75" style="34" customWidth="1"/>
    <col min="8715" max="8715" width="4.125" style="34" customWidth="1"/>
    <col min="8716" max="8716" width="6.125" style="34" customWidth="1"/>
    <col min="8717" max="8717" width="5.375" style="34" customWidth="1"/>
    <col min="8718" max="8726" width="3.125" style="34"/>
    <col min="8727" max="8730" width="0" style="34" hidden="1" customWidth="1"/>
    <col min="8731" max="8966" width="3.125" style="34"/>
    <col min="8967" max="8967" width="5.875" style="34" customWidth="1"/>
    <col min="8968" max="8968" width="5" style="34" customWidth="1"/>
    <col min="8969" max="8969" width="3.5" style="34" customWidth="1"/>
    <col min="8970" max="8970" width="3.75" style="34" customWidth="1"/>
    <col min="8971" max="8971" width="4.125" style="34" customWidth="1"/>
    <col min="8972" max="8972" width="6.125" style="34" customWidth="1"/>
    <col min="8973" max="8973" width="5.375" style="34" customWidth="1"/>
    <col min="8974" max="8982" width="3.125" style="34"/>
    <col min="8983" max="8986" width="0" style="34" hidden="1" customWidth="1"/>
    <col min="8987" max="9222" width="3.125" style="34"/>
    <col min="9223" max="9223" width="5.875" style="34" customWidth="1"/>
    <col min="9224" max="9224" width="5" style="34" customWidth="1"/>
    <col min="9225" max="9225" width="3.5" style="34" customWidth="1"/>
    <col min="9226" max="9226" width="3.75" style="34" customWidth="1"/>
    <col min="9227" max="9227" width="4.125" style="34" customWidth="1"/>
    <col min="9228" max="9228" width="6.125" style="34" customWidth="1"/>
    <col min="9229" max="9229" width="5.375" style="34" customWidth="1"/>
    <col min="9230" max="9238" width="3.125" style="34"/>
    <col min="9239" max="9242" width="0" style="34" hidden="1" customWidth="1"/>
    <col min="9243" max="9478" width="3.125" style="34"/>
    <col min="9479" max="9479" width="5.875" style="34" customWidth="1"/>
    <col min="9480" max="9480" width="5" style="34" customWidth="1"/>
    <col min="9481" max="9481" width="3.5" style="34" customWidth="1"/>
    <col min="9482" max="9482" width="3.75" style="34" customWidth="1"/>
    <col min="9483" max="9483" width="4.125" style="34" customWidth="1"/>
    <col min="9484" max="9484" width="6.125" style="34" customWidth="1"/>
    <col min="9485" max="9485" width="5.375" style="34" customWidth="1"/>
    <col min="9486" max="9494" width="3.125" style="34"/>
    <col min="9495" max="9498" width="0" style="34" hidden="1" customWidth="1"/>
    <col min="9499" max="9734" width="3.125" style="34"/>
    <col min="9735" max="9735" width="5.875" style="34" customWidth="1"/>
    <col min="9736" max="9736" width="5" style="34" customWidth="1"/>
    <col min="9737" max="9737" width="3.5" style="34" customWidth="1"/>
    <col min="9738" max="9738" width="3.75" style="34" customWidth="1"/>
    <col min="9739" max="9739" width="4.125" style="34" customWidth="1"/>
    <col min="9740" max="9740" width="6.125" style="34" customWidth="1"/>
    <col min="9741" max="9741" width="5.375" style="34" customWidth="1"/>
    <col min="9742" max="9750" width="3.125" style="34"/>
    <col min="9751" max="9754" width="0" style="34" hidden="1" customWidth="1"/>
    <col min="9755" max="9990" width="3.125" style="34"/>
    <col min="9991" max="9991" width="5.875" style="34" customWidth="1"/>
    <col min="9992" max="9992" width="5" style="34" customWidth="1"/>
    <col min="9993" max="9993" width="3.5" style="34" customWidth="1"/>
    <col min="9994" max="9994" width="3.75" style="34" customWidth="1"/>
    <col min="9995" max="9995" width="4.125" style="34" customWidth="1"/>
    <col min="9996" max="9996" width="6.125" style="34" customWidth="1"/>
    <col min="9997" max="9997" width="5.375" style="34" customWidth="1"/>
    <col min="9998" max="10006" width="3.125" style="34"/>
    <col min="10007" max="10010" width="0" style="34" hidden="1" customWidth="1"/>
    <col min="10011" max="10246" width="3.125" style="34"/>
    <col min="10247" max="10247" width="5.875" style="34" customWidth="1"/>
    <col min="10248" max="10248" width="5" style="34" customWidth="1"/>
    <col min="10249" max="10249" width="3.5" style="34" customWidth="1"/>
    <col min="10250" max="10250" width="3.75" style="34" customWidth="1"/>
    <col min="10251" max="10251" width="4.125" style="34" customWidth="1"/>
    <col min="10252" max="10252" width="6.125" style="34" customWidth="1"/>
    <col min="10253" max="10253" width="5.375" style="34" customWidth="1"/>
    <col min="10254" max="10262" width="3.125" style="34"/>
    <col min="10263" max="10266" width="0" style="34" hidden="1" customWidth="1"/>
    <col min="10267" max="10502" width="3.125" style="34"/>
    <col min="10503" max="10503" width="5.875" style="34" customWidth="1"/>
    <col min="10504" max="10504" width="5" style="34" customWidth="1"/>
    <col min="10505" max="10505" width="3.5" style="34" customWidth="1"/>
    <col min="10506" max="10506" width="3.75" style="34" customWidth="1"/>
    <col min="10507" max="10507" width="4.125" style="34" customWidth="1"/>
    <col min="10508" max="10508" width="6.125" style="34" customWidth="1"/>
    <col min="10509" max="10509" width="5.375" style="34" customWidth="1"/>
    <col min="10510" max="10518" width="3.125" style="34"/>
    <col min="10519" max="10522" width="0" style="34" hidden="1" customWidth="1"/>
    <col min="10523" max="10758" width="3.125" style="34"/>
    <col min="10759" max="10759" width="5.875" style="34" customWidth="1"/>
    <col min="10760" max="10760" width="5" style="34" customWidth="1"/>
    <col min="10761" max="10761" width="3.5" style="34" customWidth="1"/>
    <col min="10762" max="10762" width="3.75" style="34" customWidth="1"/>
    <col min="10763" max="10763" width="4.125" style="34" customWidth="1"/>
    <col min="10764" max="10764" width="6.125" style="34" customWidth="1"/>
    <col min="10765" max="10765" width="5.375" style="34" customWidth="1"/>
    <col min="10766" max="10774" width="3.125" style="34"/>
    <col min="10775" max="10778" width="0" style="34" hidden="1" customWidth="1"/>
    <col min="10779" max="11014" width="3.125" style="34"/>
    <col min="11015" max="11015" width="5.875" style="34" customWidth="1"/>
    <col min="11016" max="11016" width="5" style="34" customWidth="1"/>
    <col min="11017" max="11017" width="3.5" style="34" customWidth="1"/>
    <col min="11018" max="11018" width="3.75" style="34" customWidth="1"/>
    <col min="11019" max="11019" width="4.125" style="34" customWidth="1"/>
    <col min="11020" max="11020" width="6.125" style="34" customWidth="1"/>
    <col min="11021" max="11021" width="5.375" style="34" customWidth="1"/>
    <col min="11022" max="11030" width="3.125" style="34"/>
    <col min="11031" max="11034" width="0" style="34" hidden="1" customWidth="1"/>
    <col min="11035" max="11270" width="3.125" style="34"/>
    <col min="11271" max="11271" width="5.875" style="34" customWidth="1"/>
    <col min="11272" max="11272" width="5" style="34" customWidth="1"/>
    <col min="11273" max="11273" width="3.5" style="34" customWidth="1"/>
    <col min="11274" max="11274" width="3.75" style="34" customWidth="1"/>
    <col min="11275" max="11275" width="4.125" style="34" customWidth="1"/>
    <col min="11276" max="11276" width="6.125" style="34" customWidth="1"/>
    <col min="11277" max="11277" width="5.375" style="34" customWidth="1"/>
    <col min="11278" max="11286" width="3.125" style="34"/>
    <col min="11287" max="11290" width="0" style="34" hidden="1" customWidth="1"/>
    <col min="11291" max="11526" width="3.125" style="34"/>
    <col min="11527" max="11527" width="5.875" style="34" customWidth="1"/>
    <col min="11528" max="11528" width="5" style="34" customWidth="1"/>
    <col min="11529" max="11529" width="3.5" style="34" customWidth="1"/>
    <col min="11530" max="11530" width="3.75" style="34" customWidth="1"/>
    <col min="11531" max="11531" width="4.125" style="34" customWidth="1"/>
    <col min="11532" max="11532" width="6.125" style="34" customWidth="1"/>
    <col min="11533" max="11533" width="5.375" style="34" customWidth="1"/>
    <col min="11534" max="11542" width="3.125" style="34"/>
    <col min="11543" max="11546" width="0" style="34" hidden="1" customWidth="1"/>
    <col min="11547" max="11782" width="3.125" style="34"/>
    <col min="11783" max="11783" width="5.875" style="34" customWidth="1"/>
    <col min="11784" max="11784" width="5" style="34" customWidth="1"/>
    <col min="11785" max="11785" width="3.5" style="34" customWidth="1"/>
    <col min="11786" max="11786" width="3.75" style="34" customWidth="1"/>
    <col min="11787" max="11787" width="4.125" style="34" customWidth="1"/>
    <col min="11788" max="11788" width="6.125" style="34" customWidth="1"/>
    <col min="11789" max="11789" width="5.375" style="34" customWidth="1"/>
    <col min="11790" max="11798" width="3.125" style="34"/>
    <col min="11799" max="11802" width="0" style="34" hidden="1" customWidth="1"/>
    <col min="11803" max="12038" width="3.125" style="34"/>
    <col min="12039" max="12039" width="5.875" style="34" customWidth="1"/>
    <col min="12040" max="12040" width="5" style="34" customWidth="1"/>
    <col min="12041" max="12041" width="3.5" style="34" customWidth="1"/>
    <col min="12042" max="12042" width="3.75" style="34" customWidth="1"/>
    <col min="12043" max="12043" width="4.125" style="34" customWidth="1"/>
    <col min="12044" max="12044" width="6.125" style="34" customWidth="1"/>
    <col min="12045" max="12045" width="5.375" style="34" customWidth="1"/>
    <col min="12046" max="12054" width="3.125" style="34"/>
    <col min="12055" max="12058" width="0" style="34" hidden="1" customWidth="1"/>
    <col min="12059" max="12294" width="3.125" style="34"/>
    <col min="12295" max="12295" width="5.875" style="34" customWidth="1"/>
    <col min="12296" max="12296" width="5" style="34" customWidth="1"/>
    <col min="12297" max="12297" width="3.5" style="34" customWidth="1"/>
    <col min="12298" max="12298" width="3.75" style="34" customWidth="1"/>
    <col min="12299" max="12299" width="4.125" style="34" customWidth="1"/>
    <col min="12300" max="12300" width="6.125" style="34" customWidth="1"/>
    <col min="12301" max="12301" width="5.375" style="34" customWidth="1"/>
    <col min="12302" max="12310" width="3.125" style="34"/>
    <col min="12311" max="12314" width="0" style="34" hidden="1" customWidth="1"/>
    <col min="12315" max="12550" width="3.125" style="34"/>
    <col min="12551" max="12551" width="5.875" style="34" customWidth="1"/>
    <col min="12552" max="12552" width="5" style="34" customWidth="1"/>
    <col min="12553" max="12553" width="3.5" style="34" customWidth="1"/>
    <col min="12554" max="12554" width="3.75" style="34" customWidth="1"/>
    <col min="12555" max="12555" width="4.125" style="34" customWidth="1"/>
    <col min="12556" max="12556" width="6.125" style="34" customWidth="1"/>
    <col min="12557" max="12557" width="5.375" style="34" customWidth="1"/>
    <col min="12558" max="12566" width="3.125" style="34"/>
    <col min="12567" max="12570" width="0" style="34" hidden="1" customWidth="1"/>
    <col min="12571" max="12806" width="3.125" style="34"/>
    <col min="12807" max="12807" width="5.875" style="34" customWidth="1"/>
    <col min="12808" max="12808" width="5" style="34" customWidth="1"/>
    <col min="12809" max="12809" width="3.5" style="34" customWidth="1"/>
    <col min="12810" max="12810" width="3.75" style="34" customWidth="1"/>
    <col min="12811" max="12811" width="4.125" style="34" customWidth="1"/>
    <col min="12812" max="12812" width="6.125" style="34" customWidth="1"/>
    <col min="12813" max="12813" width="5.375" style="34" customWidth="1"/>
    <col min="12814" max="12822" width="3.125" style="34"/>
    <col min="12823" max="12826" width="0" style="34" hidden="1" customWidth="1"/>
    <col min="12827" max="13062" width="3.125" style="34"/>
    <col min="13063" max="13063" width="5.875" style="34" customWidth="1"/>
    <col min="13064" max="13064" width="5" style="34" customWidth="1"/>
    <col min="13065" max="13065" width="3.5" style="34" customWidth="1"/>
    <col min="13066" max="13066" width="3.75" style="34" customWidth="1"/>
    <col min="13067" max="13067" width="4.125" style="34" customWidth="1"/>
    <col min="13068" max="13068" width="6.125" style="34" customWidth="1"/>
    <col min="13069" max="13069" width="5.375" style="34" customWidth="1"/>
    <col min="13070" max="13078" width="3.125" style="34"/>
    <col min="13079" max="13082" width="0" style="34" hidden="1" customWidth="1"/>
    <col min="13083" max="13318" width="3.125" style="34"/>
    <col min="13319" max="13319" width="5.875" style="34" customWidth="1"/>
    <col min="13320" max="13320" width="5" style="34" customWidth="1"/>
    <col min="13321" max="13321" width="3.5" style="34" customWidth="1"/>
    <col min="13322" max="13322" width="3.75" style="34" customWidth="1"/>
    <col min="13323" max="13323" width="4.125" style="34" customWidth="1"/>
    <col min="13324" max="13324" width="6.125" style="34" customWidth="1"/>
    <col min="13325" max="13325" width="5.375" style="34" customWidth="1"/>
    <col min="13326" max="13334" width="3.125" style="34"/>
    <col min="13335" max="13338" width="0" style="34" hidden="1" customWidth="1"/>
    <col min="13339" max="13574" width="3.125" style="34"/>
    <col min="13575" max="13575" width="5.875" style="34" customWidth="1"/>
    <col min="13576" max="13576" width="5" style="34" customWidth="1"/>
    <col min="13577" max="13577" width="3.5" style="34" customWidth="1"/>
    <col min="13578" max="13578" width="3.75" style="34" customWidth="1"/>
    <col min="13579" max="13579" width="4.125" style="34" customWidth="1"/>
    <col min="13580" max="13580" width="6.125" style="34" customWidth="1"/>
    <col min="13581" max="13581" width="5.375" style="34" customWidth="1"/>
    <col min="13582" max="13590" width="3.125" style="34"/>
    <col min="13591" max="13594" width="0" style="34" hidden="1" customWidth="1"/>
    <col min="13595" max="13830" width="3.125" style="34"/>
    <col min="13831" max="13831" width="5.875" style="34" customWidth="1"/>
    <col min="13832" max="13832" width="5" style="34" customWidth="1"/>
    <col min="13833" max="13833" width="3.5" style="34" customWidth="1"/>
    <col min="13834" max="13834" width="3.75" style="34" customWidth="1"/>
    <col min="13835" max="13835" width="4.125" style="34" customWidth="1"/>
    <col min="13836" max="13836" width="6.125" style="34" customWidth="1"/>
    <col min="13837" max="13837" width="5.375" style="34" customWidth="1"/>
    <col min="13838" max="13846" width="3.125" style="34"/>
    <col min="13847" max="13850" width="0" style="34" hidden="1" customWidth="1"/>
    <col min="13851" max="14086" width="3.125" style="34"/>
    <col min="14087" max="14087" width="5.875" style="34" customWidth="1"/>
    <col min="14088" max="14088" width="5" style="34" customWidth="1"/>
    <col min="14089" max="14089" width="3.5" style="34" customWidth="1"/>
    <col min="14090" max="14090" width="3.75" style="34" customWidth="1"/>
    <col min="14091" max="14091" width="4.125" style="34" customWidth="1"/>
    <col min="14092" max="14092" width="6.125" style="34" customWidth="1"/>
    <col min="14093" max="14093" width="5.375" style="34" customWidth="1"/>
    <col min="14094" max="14102" width="3.125" style="34"/>
    <col min="14103" max="14106" width="0" style="34" hidden="1" customWidth="1"/>
    <col min="14107" max="14342" width="3.125" style="34"/>
    <col min="14343" max="14343" width="5.875" style="34" customWidth="1"/>
    <col min="14344" max="14344" width="5" style="34" customWidth="1"/>
    <col min="14345" max="14345" width="3.5" style="34" customWidth="1"/>
    <col min="14346" max="14346" width="3.75" style="34" customWidth="1"/>
    <col min="14347" max="14347" width="4.125" style="34" customWidth="1"/>
    <col min="14348" max="14348" width="6.125" style="34" customWidth="1"/>
    <col min="14349" max="14349" width="5.375" style="34" customWidth="1"/>
    <col min="14350" max="14358" width="3.125" style="34"/>
    <col min="14359" max="14362" width="0" style="34" hidden="1" customWidth="1"/>
    <col min="14363" max="14598" width="3.125" style="34"/>
    <col min="14599" max="14599" width="5.875" style="34" customWidth="1"/>
    <col min="14600" max="14600" width="5" style="34" customWidth="1"/>
    <col min="14601" max="14601" width="3.5" style="34" customWidth="1"/>
    <col min="14602" max="14602" width="3.75" style="34" customWidth="1"/>
    <col min="14603" max="14603" width="4.125" style="34" customWidth="1"/>
    <col min="14604" max="14604" width="6.125" style="34" customWidth="1"/>
    <col min="14605" max="14605" width="5.375" style="34" customWidth="1"/>
    <col min="14606" max="14614" width="3.125" style="34"/>
    <col min="14615" max="14618" width="0" style="34" hidden="1" customWidth="1"/>
    <col min="14619" max="14854" width="3.125" style="34"/>
    <col min="14855" max="14855" width="5.875" style="34" customWidth="1"/>
    <col min="14856" max="14856" width="5" style="34" customWidth="1"/>
    <col min="14857" max="14857" width="3.5" style="34" customWidth="1"/>
    <col min="14858" max="14858" width="3.75" style="34" customWidth="1"/>
    <col min="14859" max="14859" width="4.125" style="34" customWidth="1"/>
    <col min="14860" max="14860" width="6.125" style="34" customWidth="1"/>
    <col min="14861" max="14861" width="5.375" style="34" customWidth="1"/>
    <col min="14862" max="14870" width="3.125" style="34"/>
    <col min="14871" max="14874" width="0" style="34" hidden="1" customWidth="1"/>
    <col min="14875" max="15110" width="3.125" style="34"/>
    <col min="15111" max="15111" width="5.875" style="34" customWidth="1"/>
    <col min="15112" max="15112" width="5" style="34" customWidth="1"/>
    <col min="15113" max="15113" width="3.5" style="34" customWidth="1"/>
    <col min="15114" max="15114" width="3.75" style="34" customWidth="1"/>
    <col min="15115" max="15115" width="4.125" style="34" customWidth="1"/>
    <col min="15116" max="15116" width="6.125" style="34" customWidth="1"/>
    <col min="15117" max="15117" width="5.375" style="34" customWidth="1"/>
    <col min="15118" max="15126" width="3.125" style="34"/>
    <col min="15127" max="15130" width="0" style="34" hidden="1" customWidth="1"/>
    <col min="15131" max="15366" width="3.125" style="34"/>
    <col min="15367" max="15367" width="5.875" style="34" customWidth="1"/>
    <col min="15368" max="15368" width="5" style="34" customWidth="1"/>
    <col min="15369" max="15369" width="3.5" style="34" customWidth="1"/>
    <col min="15370" max="15370" width="3.75" style="34" customWidth="1"/>
    <col min="15371" max="15371" width="4.125" style="34" customWidth="1"/>
    <col min="15372" max="15372" width="6.125" style="34" customWidth="1"/>
    <col min="15373" max="15373" width="5.375" style="34" customWidth="1"/>
    <col min="15374" max="15382" width="3.125" style="34"/>
    <col min="15383" max="15386" width="0" style="34" hidden="1" customWidth="1"/>
    <col min="15387" max="15622" width="3.125" style="34"/>
    <col min="15623" max="15623" width="5.875" style="34" customWidth="1"/>
    <col min="15624" max="15624" width="5" style="34" customWidth="1"/>
    <col min="15625" max="15625" width="3.5" style="34" customWidth="1"/>
    <col min="15626" max="15626" width="3.75" style="34" customWidth="1"/>
    <col min="15627" max="15627" width="4.125" style="34" customWidth="1"/>
    <col min="15628" max="15628" width="6.125" style="34" customWidth="1"/>
    <col min="15629" max="15629" width="5.375" style="34" customWidth="1"/>
    <col min="15630" max="15638" width="3.125" style="34"/>
    <col min="15639" max="15642" width="0" style="34" hidden="1" customWidth="1"/>
    <col min="15643" max="15878" width="3.125" style="34"/>
    <col min="15879" max="15879" width="5.875" style="34" customWidth="1"/>
    <col min="15880" max="15880" width="5" style="34" customWidth="1"/>
    <col min="15881" max="15881" width="3.5" style="34" customWidth="1"/>
    <col min="15882" max="15882" width="3.75" style="34" customWidth="1"/>
    <col min="15883" max="15883" width="4.125" style="34" customWidth="1"/>
    <col min="15884" max="15884" width="6.125" style="34" customWidth="1"/>
    <col min="15885" max="15885" width="5.375" style="34" customWidth="1"/>
    <col min="15886" max="15894" width="3.125" style="34"/>
    <col min="15895" max="15898" width="0" style="34" hidden="1" customWidth="1"/>
    <col min="15899" max="16134" width="3.125" style="34"/>
    <col min="16135" max="16135" width="5.875" style="34" customWidth="1"/>
    <col min="16136" max="16136" width="5" style="34" customWidth="1"/>
    <col min="16137" max="16137" width="3.5" style="34" customWidth="1"/>
    <col min="16138" max="16138" width="3.75" style="34" customWidth="1"/>
    <col min="16139" max="16139" width="4.125" style="34" customWidth="1"/>
    <col min="16140" max="16140" width="6.125" style="34" customWidth="1"/>
    <col min="16141" max="16141" width="5.375" style="34" customWidth="1"/>
    <col min="16142" max="16150" width="3.125" style="34"/>
    <col min="16151" max="16154" width="0" style="34" hidden="1" customWidth="1"/>
    <col min="16155" max="16384" width="3.125" style="34"/>
  </cols>
  <sheetData>
    <row r="1" spans="1:27" ht="24.75" customHeight="1">
      <c r="A1" s="113" t="s">
        <v>170</v>
      </c>
      <c r="B1" s="101"/>
      <c r="C1" s="101"/>
      <c r="D1" s="101"/>
      <c r="E1" s="101"/>
      <c r="F1" s="101"/>
      <c r="G1" s="101"/>
      <c r="H1" s="101"/>
      <c r="I1" s="101"/>
      <c r="J1" s="101"/>
      <c r="K1" s="101"/>
      <c r="L1" s="101"/>
      <c r="M1" s="101"/>
      <c r="N1" s="101"/>
      <c r="O1" s="101"/>
      <c r="P1" s="101"/>
      <c r="Q1" s="101"/>
      <c r="R1" s="101"/>
      <c r="S1" s="185" t="s">
        <v>168</v>
      </c>
      <c r="T1" s="185"/>
      <c r="U1" s="185"/>
      <c r="V1" s="185"/>
      <c r="W1" s="185"/>
      <c r="X1" s="185"/>
      <c r="Y1" s="185"/>
    </row>
    <row r="2" spans="1:27" ht="16.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row>
    <row r="3" spans="1:27" ht="22.5" customHeight="1">
      <c r="A3" s="186" t="s">
        <v>16</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35"/>
    </row>
    <row r="4" spans="1:27" ht="16.5" customHeight="1">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7" ht="16.5" customHeight="1">
      <c r="A5" s="36"/>
      <c r="B5" s="180" t="s">
        <v>17</v>
      </c>
      <c r="C5" s="180"/>
      <c r="D5" s="180"/>
      <c r="E5" s="180"/>
      <c r="F5" s="180"/>
      <c r="G5" s="180"/>
      <c r="H5" s="180"/>
      <c r="I5" s="180"/>
      <c r="J5" s="180"/>
      <c r="K5" s="180"/>
      <c r="L5" s="101"/>
      <c r="M5" s="101"/>
      <c r="N5" s="101"/>
      <c r="O5" s="101"/>
      <c r="P5" s="101"/>
      <c r="Q5" s="101"/>
      <c r="R5" s="101"/>
      <c r="S5" s="101"/>
      <c r="T5" s="101"/>
      <c r="U5" s="101"/>
      <c r="V5" s="101"/>
      <c r="W5" s="101"/>
      <c r="X5" s="101"/>
      <c r="Y5" s="101"/>
      <c r="Z5" s="101"/>
    </row>
    <row r="6" spans="1:27" ht="16.5" customHeight="1">
      <c r="A6" s="101"/>
      <c r="B6" s="101"/>
      <c r="C6" s="101"/>
      <c r="D6" s="101"/>
      <c r="E6" s="101"/>
      <c r="F6" s="101"/>
      <c r="G6" s="101"/>
      <c r="H6" s="101"/>
      <c r="I6" s="101"/>
      <c r="J6" s="101"/>
      <c r="K6" s="101"/>
      <c r="L6" s="101"/>
      <c r="S6" s="101"/>
      <c r="T6" s="101"/>
      <c r="U6" s="101"/>
      <c r="V6" s="101"/>
      <c r="W6" s="101"/>
      <c r="X6" s="101"/>
      <c r="Y6" s="101"/>
      <c r="Z6" s="101"/>
    </row>
    <row r="7" spans="1:27" ht="16.5" customHeight="1">
      <c r="A7" s="101"/>
      <c r="B7" s="101"/>
      <c r="C7" s="101"/>
      <c r="D7" s="101"/>
      <c r="E7" s="101"/>
      <c r="F7" s="101"/>
      <c r="G7" s="101"/>
      <c r="H7" s="101"/>
      <c r="I7" s="107"/>
      <c r="J7" s="101"/>
      <c r="K7" s="101"/>
      <c r="L7" s="102"/>
      <c r="M7" s="187" t="s">
        <v>18</v>
      </c>
      <c r="N7" s="187"/>
      <c r="O7" s="187"/>
      <c r="Q7" s="111" t="s">
        <v>166</v>
      </c>
      <c r="S7" s="102"/>
      <c r="T7" s="102"/>
      <c r="U7" s="102"/>
      <c r="V7" s="102"/>
      <c r="W7" s="102"/>
      <c r="X7" s="102"/>
      <c r="Y7" s="102"/>
      <c r="Z7" s="102"/>
    </row>
    <row r="8" spans="1:27" ht="10.5" customHeight="1">
      <c r="A8" s="101"/>
      <c r="B8" s="101"/>
      <c r="C8" s="101"/>
      <c r="D8" s="101"/>
      <c r="E8" s="101"/>
      <c r="F8" s="101"/>
      <c r="J8" s="101"/>
      <c r="K8" s="101"/>
      <c r="L8" s="102"/>
      <c r="M8" s="102"/>
      <c r="N8" s="103"/>
      <c r="O8" s="103"/>
      <c r="Q8" s="103"/>
      <c r="R8" s="37"/>
      <c r="S8" s="102"/>
      <c r="T8" s="102"/>
      <c r="U8" s="102"/>
      <c r="V8" s="102"/>
      <c r="W8" s="102"/>
      <c r="X8" s="102"/>
      <c r="Y8" s="102"/>
      <c r="Z8" s="102"/>
    </row>
    <row r="9" spans="1:27" ht="16.5" customHeight="1">
      <c r="A9" s="101"/>
      <c r="B9" s="101"/>
      <c r="C9" s="101"/>
      <c r="D9" s="101"/>
      <c r="E9" s="101"/>
      <c r="F9" s="101"/>
      <c r="G9" s="101"/>
      <c r="H9" s="101"/>
      <c r="I9" s="107"/>
      <c r="J9" s="101"/>
      <c r="K9" s="101"/>
      <c r="L9" s="102"/>
      <c r="M9" s="187" t="s">
        <v>19</v>
      </c>
      <c r="N9" s="187"/>
      <c r="O9" s="187"/>
      <c r="Q9" s="112" t="s">
        <v>167</v>
      </c>
      <c r="S9" s="102"/>
      <c r="T9" s="102"/>
      <c r="U9" s="102"/>
      <c r="V9" s="102"/>
      <c r="W9" s="102"/>
      <c r="X9" s="102"/>
      <c r="Y9" s="101"/>
      <c r="Z9" s="102"/>
    </row>
    <row r="10" spans="1:27" ht="16.5" customHeight="1">
      <c r="A10" s="101"/>
      <c r="B10" s="101"/>
      <c r="C10" s="101"/>
      <c r="D10" s="101"/>
      <c r="E10" s="101"/>
      <c r="F10" s="101"/>
      <c r="G10" s="101"/>
      <c r="H10" s="101"/>
      <c r="I10" s="101"/>
      <c r="J10" s="101"/>
      <c r="K10" s="101"/>
      <c r="L10" s="101"/>
      <c r="M10" s="101"/>
      <c r="R10" s="101"/>
      <c r="S10" s="101"/>
      <c r="T10" s="101"/>
      <c r="U10" s="101"/>
      <c r="V10" s="101"/>
      <c r="W10" s="101"/>
      <c r="X10" s="101"/>
      <c r="Y10" s="101"/>
      <c r="Z10" s="101"/>
    </row>
    <row r="11" spans="1:27" ht="16.5" customHeight="1">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7" s="38" customFormat="1" ht="16.5" customHeight="1">
      <c r="A12" s="183" t="s">
        <v>169</v>
      </c>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row>
    <row r="13" spans="1:27" s="38" customFormat="1" ht="16.5" customHeight="1">
      <c r="A13" s="100" t="s">
        <v>107</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spans="1:27" s="38" customFormat="1" ht="14.2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1:27" s="38" customFormat="1" ht="16.5" customHeight="1">
      <c r="A15" s="233" t="s">
        <v>20</v>
      </c>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39"/>
    </row>
    <row r="16" spans="1:27" s="38" customFormat="1" ht="14.25">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1:27" s="38" customFormat="1" ht="16.5" customHeight="1">
      <c r="A17" s="180" t="s">
        <v>21</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row>
    <row r="18" spans="1:27" s="38" customFormat="1" ht="18" customHeight="1">
      <c r="A18" s="100"/>
      <c r="B18" s="100"/>
      <c r="C18" s="181" t="s">
        <v>53</v>
      </c>
      <c r="D18" s="181"/>
      <c r="E18" s="181"/>
      <c r="F18" s="181"/>
      <c r="G18" s="188" t="s">
        <v>171</v>
      </c>
      <c r="H18" s="189"/>
      <c r="I18" s="189"/>
      <c r="J18" s="189"/>
      <c r="K18" s="189"/>
      <c r="L18" s="189"/>
      <c r="M18" s="189"/>
      <c r="N18" s="189"/>
      <c r="O18" s="189"/>
      <c r="P18" s="189"/>
      <c r="Q18" s="189"/>
      <c r="R18" s="189"/>
      <c r="S18" s="189"/>
      <c r="T18" s="189"/>
      <c r="U18" s="189"/>
      <c r="V18" s="189"/>
      <c r="W18" s="189"/>
      <c r="X18" s="189"/>
      <c r="Y18" s="189"/>
      <c r="Z18" s="100"/>
    </row>
    <row r="19" spans="1:27" s="38" customFormat="1" ht="18" customHeight="1">
      <c r="A19" s="107"/>
      <c r="B19" s="107"/>
      <c r="C19" s="181" t="s">
        <v>54</v>
      </c>
      <c r="D19" s="181"/>
      <c r="E19" s="181"/>
      <c r="F19" s="181"/>
      <c r="G19" s="188" t="s">
        <v>172</v>
      </c>
      <c r="H19" s="189"/>
      <c r="I19" s="189"/>
      <c r="J19" s="189"/>
      <c r="K19" s="189"/>
      <c r="L19" s="189"/>
      <c r="M19" s="189"/>
      <c r="N19" s="189"/>
      <c r="O19" s="189"/>
      <c r="P19" s="189"/>
      <c r="Q19" s="189"/>
      <c r="R19" s="189"/>
      <c r="S19" s="189"/>
      <c r="T19" s="189"/>
      <c r="U19" s="189"/>
      <c r="V19" s="189"/>
      <c r="W19" s="189"/>
      <c r="X19" s="189"/>
      <c r="Y19" s="189"/>
      <c r="Z19" s="107"/>
    </row>
    <row r="20" spans="1:27" s="38" customFormat="1" ht="18" customHeight="1">
      <c r="A20" s="107"/>
      <c r="B20" s="181" t="s">
        <v>55</v>
      </c>
      <c r="C20" s="181"/>
      <c r="D20" s="181"/>
      <c r="E20" s="181"/>
      <c r="F20" s="181"/>
      <c r="G20" s="182" t="s">
        <v>173</v>
      </c>
      <c r="H20" s="183"/>
      <c r="I20" s="183"/>
      <c r="J20" s="183"/>
      <c r="K20" s="183"/>
      <c r="L20" s="183"/>
      <c r="M20" s="183"/>
      <c r="N20" s="107"/>
      <c r="O20" s="107"/>
      <c r="P20" s="107"/>
      <c r="Q20" s="107"/>
      <c r="R20" s="107"/>
      <c r="S20" s="107"/>
      <c r="T20" s="107"/>
      <c r="U20" s="107"/>
      <c r="V20" s="107"/>
      <c r="W20" s="107"/>
      <c r="X20" s="107"/>
      <c r="Y20" s="107"/>
      <c r="Z20" s="107"/>
    </row>
    <row r="21" spans="1:27" s="38" customFormat="1" ht="18" customHeight="1">
      <c r="A21" s="107"/>
      <c r="B21" s="181" t="s">
        <v>56</v>
      </c>
      <c r="C21" s="181"/>
      <c r="D21" s="181"/>
      <c r="E21" s="181"/>
      <c r="F21" s="181"/>
      <c r="G21" s="184" t="s">
        <v>57</v>
      </c>
      <c r="H21" s="184"/>
      <c r="I21" s="184"/>
      <c r="J21" s="184"/>
      <c r="K21" s="184"/>
      <c r="L21" s="184"/>
      <c r="M21" s="184"/>
      <c r="N21" s="107"/>
      <c r="O21" s="107"/>
      <c r="P21" s="107"/>
      <c r="Q21" s="107"/>
      <c r="R21" s="107"/>
      <c r="S21" s="107"/>
      <c r="T21" s="107"/>
      <c r="U21" s="107"/>
      <c r="V21" s="107"/>
      <c r="W21" s="107"/>
      <c r="X21" s="107"/>
      <c r="Y21" s="107"/>
      <c r="Z21" s="107"/>
    </row>
    <row r="22" spans="1:27" s="38" customFormat="1" ht="14.2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27" s="38" customFormat="1" ht="16.5" customHeight="1">
      <c r="A23" s="180" t="s">
        <v>146</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row>
    <row r="24" spans="1:27" s="38" customFormat="1" ht="8.25" customHeight="1">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1:27" s="38" customFormat="1" ht="16.5" customHeight="1">
      <c r="A25" s="100"/>
      <c r="B25" s="179">
        <v>2019</v>
      </c>
      <c r="C25" s="179"/>
      <c r="D25" s="179"/>
      <c r="E25" s="100" t="s">
        <v>23</v>
      </c>
      <c r="F25" s="114">
        <v>4</v>
      </c>
      <c r="G25" s="100" t="s">
        <v>24</v>
      </c>
      <c r="H25" s="100" t="s">
        <v>25</v>
      </c>
      <c r="I25" s="100"/>
      <c r="J25" s="100" t="s">
        <v>26</v>
      </c>
      <c r="K25" s="100"/>
      <c r="L25" s="179">
        <v>2019</v>
      </c>
      <c r="M25" s="179"/>
      <c r="N25" s="179"/>
      <c r="O25" s="100" t="s">
        <v>23</v>
      </c>
      <c r="P25" s="114">
        <v>6</v>
      </c>
      <c r="Q25" s="100" t="s">
        <v>24</v>
      </c>
      <c r="R25" s="100" t="s">
        <v>25</v>
      </c>
      <c r="S25" s="100"/>
      <c r="T25" s="100"/>
      <c r="U25" s="100"/>
      <c r="V25" s="100"/>
      <c r="W25" s="100"/>
      <c r="X25" s="100"/>
      <c r="Y25" s="100"/>
      <c r="Z25" s="100"/>
      <c r="AA25" s="39"/>
    </row>
    <row r="26" spans="1:27" s="38" customFormat="1" ht="16.5" customHeight="1">
      <c r="A26" s="100"/>
      <c r="B26" s="100"/>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row>
    <row r="27" spans="1:27" s="38" customFormat="1" ht="16.5" customHeight="1">
      <c r="A27" s="180" t="s">
        <v>27</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row>
    <row r="28" spans="1:27" s="38" customFormat="1" ht="16.5" customHeight="1">
      <c r="A28" s="107"/>
      <c r="B28" s="107"/>
      <c r="C28" s="210" t="s">
        <v>174</v>
      </c>
      <c r="D28" s="210"/>
      <c r="E28" s="210"/>
      <c r="F28" s="210"/>
      <c r="G28" s="210"/>
      <c r="H28" s="210"/>
      <c r="I28" s="210"/>
      <c r="J28" s="210"/>
      <c r="K28" s="210"/>
      <c r="L28" s="210"/>
      <c r="M28" s="210"/>
      <c r="N28" s="210"/>
      <c r="O28" s="210"/>
      <c r="P28" s="210"/>
      <c r="Q28" s="210"/>
      <c r="R28" s="210"/>
      <c r="S28" s="210"/>
      <c r="T28" s="210"/>
      <c r="U28" s="210"/>
      <c r="V28" s="210"/>
      <c r="W28" s="210"/>
      <c r="X28" s="107"/>
      <c r="Y28" s="107"/>
      <c r="Z28" s="107"/>
    </row>
    <row r="29" spans="1:27" s="38" customFormat="1" ht="16.5" customHeight="1">
      <c r="A29" s="107"/>
      <c r="B29" s="107"/>
      <c r="C29" s="210"/>
      <c r="D29" s="210"/>
      <c r="E29" s="210"/>
      <c r="F29" s="210"/>
      <c r="G29" s="210"/>
      <c r="H29" s="210"/>
      <c r="I29" s="210"/>
      <c r="J29" s="210"/>
      <c r="K29" s="210"/>
      <c r="L29" s="210"/>
      <c r="M29" s="210"/>
      <c r="N29" s="210"/>
      <c r="O29" s="210"/>
      <c r="P29" s="210"/>
      <c r="Q29" s="210"/>
      <c r="R29" s="210"/>
      <c r="S29" s="210"/>
      <c r="T29" s="210"/>
      <c r="U29" s="210"/>
      <c r="V29" s="210"/>
      <c r="W29" s="210"/>
      <c r="X29" s="107"/>
      <c r="Y29" s="107"/>
      <c r="Z29" s="107"/>
    </row>
    <row r="30" spans="1:27" s="38" customFormat="1" ht="14.2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row>
    <row r="31" spans="1:27" s="38" customFormat="1" ht="16.5" customHeight="1">
      <c r="A31" s="180" t="s">
        <v>28</v>
      </c>
      <c r="B31" s="180"/>
      <c r="C31" s="180"/>
      <c r="D31" s="180"/>
      <c r="E31" s="180"/>
      <c r="F31" s="107"/>
      <c r="G31" s="107"/>
      <c r="H31" s="107"/>
      <c r="I31" s="107"/>
      <c r="J31" s="107"/>
      <c r="K31" s="107"/>
      <c r="L31" s="107"/>
      <c r="M31" s="107"/>
      <c r="N31" s="107"/>
      <c r="O31" s="107"/>
      <c r="P31" s="107"/>
      <c r="Q31" s="107"/>
      <c r="R31" s="107"/>
      <c r="S31" s="107"/>
      <c r="T31" s="107"/>
      <c r="U31" s="107"/>
      <c r="V31" s="107"/>
      <c r="W31" s="107"/>
      <c r="X31" s="107"/>
      <c r="Y31" s="107"/>
      <c r="Z31" s="107"/>
    </row>
    <row r="32" spans="1:27" ht="9" customHeight="1">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row>
    <row r="33" spans="1:26" ht="24.75" customHeight="1">
      <c r="A33" s="105"/>
      <c r="B33" s="106"/>
      <c r="C33" s="106"/>
      <c r="D33" s="106"/>
      <c r="E33" s="106"/>
      <c r="F33" s="106"/>
      <c r="G33" s="106"/>
      <c r="H33" s="106"/>
      <c r="I33" s="106"/>
      <c r="J33" s="207" t="s">
        <v>5</v>
      </c>
      <c r="K33" s="208"/>
      <c r="L33" s="208"/>
      <c r="M33" s="208"/>
      <c r="N33" s="209"/>
      <c r="O33" s="207" t="s">
        <v>84</v>
      </c>
      <c r="P33" s="208"/>
      <c r="Q33" s="208"/>
      <c r="R33" s="208"/>
      <c r="S33" s="209"/>
      <c r="T33" s="211" t="s">
        <v>29</v>
      </c>
      <c r="U33" s="208"/>
      <c r="V33" s="208"/>
      <c r="W33" s="208"/>
      <c r="X33" s="209"/>
    </row>
    <row r="34" spans="1:26" ht="20.25" customHeight="1">
      <c r="A34" s="227" t="s">
        <v>30</v>
      </c>
      <c r="B34" s="228"/>
      <c r="C34" s="228"/>
      <c r="D34" s="228"/>
      <c r="E34" s="229"/>
      <c r="F34" s="214" t="s">
        <v>11</v>
      </c>
      <c r="G34" s="215"/>
      <c r="H34" s="215"/>
      <c r="I34" s="216"/>
      <c r="J34" s="190">
        <f>SUMIFS('(1)保険者別一覧表（例）'!$G$9:$G$38,'(1)保険者別一覧表（例）'!$C$9:$C$38,"",'(1)保険者別一覧表（例）'!$F$9:$F$38,'点検結果報告書（例）'!F34)</f>
        <v>7</v>
      </c>
      <c r="K34" s="191"/>
      <c r="L34" s="191"/>
      <c r="M34" s="191"/>
      <c r="N34" s="177" t="s">
        <v>31</v>
      </c>
      <c r="O34" s="190">
        <f>SUMIFS('(1)保険者別一覧表（例）'!$G$9:$G$38,'(1)保険者別一覧表（例）'!$C$9:$C$38,"○",'(1)保険者別一覧表（例）'!$F$9:$F$38,'点検結果報告書（例）'!F34)</f>
        <v>3</v>
      </c>
      <c r="P34" s="191"/>
      <c r="Q34" s="191"/>
      <c r="R34" s="191"/>
      <c r="S34" s="178" t="s">
        <v>31</v>
      </c>
      <c r="T34" s="190">
        <f t="shared" ref="T34:T39" si="0">J34+O34</f>
        <v>10</v>
      </c>
      <c r="U34" s="191"/>
      <c r="V34" s="191"/>
      <c r="W34" s="191"/>
      <c r="X34" s="177" t="s">
        <v>31</v>
      </c>
    </row>
    <row r="35" spans="1:26" ht="20.25" customHeight="1">
      <c r="A35" s="230"/>
      <c r="B35" s="231"/>
      <c r="C35" s="231"/>
      <c r="D35" s="231"/>
      <c r="E35" s="232"/>
      <c r="F35" s="214" t="s">
        <v>12</v>
      </c>
      <c r="G35" s="215"/>
      <c r="H35" s="215"/>
      <c r="I35" s="216"/>
      <c r="J35" s="190">
        <f>SUMIFS('(1)保険者別一覧表（例）'!$G$9:$G$38,'(1)保険者別一覧表（例）'!$C$9:$C$38,"",'(1)保険者別一覧表（例）'!$F$9:$F$38,'点検結果報告書（例）'!F35)</f>
        <v>7</v>
      </c>
      <c r="K35" s="191"/>
      <c r="L35" s="191"/>
      <c r="M35" s="191"/>
      <c r="N35" s="177" t="s">
        <v>31</v>
      </c>
      <c r="O35" s="190">
        <f>SUMIFS('(1)保険者別一覧表（例）'!$G$9:$G$38,'(1)保険者別一覧表（例）'!$C$9:$C$38,"○",'(1)保険者別一覧表（例）'!$F$9:$F$38,'点検結果報告書（例）'!F35)</f>
        <v>3</v>
      </c>
      <c r="P35" s="191"/>
      <c r="Q35" s="191"/>
      <c r="R35" s="191"/>
      <c r="S35" s="177" t="s">
        <v>31</v>
      </c>
      <c r="T35" s="190">
        <f t="shared" si="0"/>
        <v>10</v>
      </c>
      <c r="U35" s="191"/>
      <c r="V35" s="191"/>
      <c r="W35" s="191"/>
      <c r="X35" s="177" t="s">
        <v>31</v>
      </c>
    </row>
    <row r="36" spans="1:26" ht="20.25" customHeight="1">
      <c r="A36" s="227" t="s">
        <v>7</v>
      </c>
      <c r="B36" s="228"/>
      <c r="C36" s="228"/>
      <c r="D36" s="228"/>
      <c r="E36" s="229"/>
      <c r="F36" s="214" t="s">
        <v>11</v>
      </c>
      <c r="G36" s="215"/>
      <c r="H36" s="215"/>
      <c r="I36" s="216"/>
      <c r="J36" s="190">
        <f>SUMIFS('(1)保険者別一覧表（例）'!$H$9:$H$38,'(1)保険者別一覧表（例）'!$C$9:$C$38,"",'(1)保険者別一覧表（例）'!$F$9:$F$38,'点検結果報告書（例）'!F36)</f>
        <v>177191</v>
      </c>
      <c r="K36" s="191"/>
      <c r="L36" s="191"/>
      <c r="M36" s="212" t="s">
        <v>32</v>
      </c>
      <c r="N36" s="213"/>
      <c r="O36" s="190">
        <f>SUMIFS('(1)保険者別一覧表（例）'!$H$9:$H$38,'(1)保険者別一覧表（例）'!$C$9:$C$38,"○",'(1)保険者別一覧表（例）'!$F$9:$F$38,'点検結果報告書（例）'!F36)</f>
        <v>75939</v>
      </c>
      <c r="P36" s="191"/>
      <c r="Q36" s="191"/>
      <c r="R36" s="212" t="s">
        <v>32</v>
      </c>
      <c r="S36" s="213"/>
      <c r="T36" s="190">
        <f t="shared" si="0"/>
        <v>253130</v>
      </c>
      <c r="U36" s="191"/>
      <c r="V36" s="191"/>
      <c r="W36" s="212" t="s">
        <v>32</v>
      </c>
      <c r="X36" s="213"/>
    </row>
    <row r="37" spans="1:26" ht="20.25" customHeight="1">
      <c r="A37" s="230"/>
      <c r="B37" s="231"/>
      <c r="C37" s="231"/>
      <c r="D37" s="231"/>
      <c r="E37" s="232"/>
      <c r="F37" s="214" t="s">
        <v>12</v>
      </c>
      <c r="G37" s="215"/>
      <c r="H37" s="215"/>
      <c r="I37" s="216"/>
      <c r="J37" s="190">
        <f>SUMIFS('(1)保険者別一覧表（例）'!$H$9:$H$38,'(1)保険者別一覧表（例）'!$C$9:$C$38,"",'(1)保険者別一覧表（例）'!$F$9:$F$38,'点検結果報告書（例）'!F37)</f>
        <v>123543</v>
      </c>
      <c r="K37" s="191"/>
      <c r="L37" s="191"/>
      <c r="M37" s="212" t="s">
        <v>32</v>
      </c>
      <c r="N37" s="213"/>
      <c r="O37" s="190">
        <f>SUMIFS('(1)保険者別一覧表（例）'!$H$9:$H$38,'(1)保険者別一覧表（例）'!$C$9:$C$38,"○",'(1)保険者別一覧表（例）'!$F$9:$F$38,'点検結果報告書（例）'!F37)</f>
        <v>52947</v>
      </c>
      <c r="P37" s="191"/>
      <c r="Q37" s="191"/>
      <c r="R37" s="212" t="s">
        <v>32</v>
      </c>
      <c r="S37" s="213"/>
      <c r="T37" s="190">
        <f t="shared" si="0"/>
        <v>176490</v>
      </c>
      <c r="U37" s="191"/>
      <c r="V37" s="191"/>
      <c r="W37" s="212" t="s">
        <v>32</v>
      </c>
      <c r="X37" s="213"/>
    </row>
    <row r="38" spans="1:26" ht="20.25" customHeight="1">
      <c r="A38" s="192" t="s">
        <v>33</v>
      </c>
      <c r="B38" s="194"/>
      <c r="C38" s="192" t="s">
        <v>34</v>
      </c>
      <c r="D38" s="193"/>
      <c r="E38" s="194"/>
      <c r="F38" s="204" t="s">
        <v>35</v>
      </c>
      <c r="G38" s="205"/>
      <c r="H38" s="205"/>
      <c r="I38" s="206"/>
      <c r="J38" s="190">
        <f>SUMIFS('(1)保険者別一覧表（例）'!$I$9:$I$38,'(1)保険者別一覧表（例）'!$C$9:$C$38,"",'(1)保険者別一覧表（例）'!$F$9:$F$38,"過誤")</f>
        <v>1762159</v>
      </c>
      <c r="K38" s="191"/>
      <c r="L38" s="191"/>
      <c r="M38" s="191"/>
      <c r="N38" s="177" t="s">
        <v>36</v>
      </c>
      <c r="O38" s="190">
        <f>SUMIFS('(1)保険者別一覧表（例）'!$I$9:$I$38,'(1)保険者別一覧表（例）'!$C$9:$C$38,"○",'(1)保険者別一覧表（例）'!$F$9:$F$38,"過誤")</f>
        <v>839124</v>
      </c>
      <c r="P38" s="191"/>
      <c r="Q38" s="191"/>
      <c r="R38" s="191"/>
      <c r="S38" s="177" t="s">
        <v>36</v>
      </c>
      <c r="T38" s="190">
        <f t="shared" si="0"/>
        <v>2601283</v>
      </c>
      <c r="U38" s="191"/>
      <c r="V38" s="191"/>
      <c r="W38" s="191"/>
      <c r="X38" s="177" t="s">
        <v>36</v>
      </c>
    </row>
    <row r="39" spans="1:26" ht="20.25" customHeight="1">
      <c r="A39" s="195"/>
      <c r="B39" s="197"/>
      <c r="C39" s="195"/>
      <c r="D39" s="196"/>
      <c r="E39" s="197"/>
      <c r="F39" s="204" t="s">
        <v>37</v>
      </c>
      <c r="G39" s="205"/>
      <c r="H39" s="205"/>
      <c r="I39" s="206"/>
      <c r="J39" s="190">
        <f>SUMIFS('(1)保険者別一覧表（例）'!I9:$I$38,'(1)保険者別一覧表（例）'!$C$9:$C$38,"",'(1)保険者別一覧表（例）'!$F$9:$F$38,"再請求")</f>
        <v>1228626</v>
      </c>
      <c r="K39" s="191"/>
      <c r="L39" s="191"/>
      <c r="M39" s="191"/>
      <c r="N39" s="177" t="s">
        <v>36</v>
      </c>
      <c r="O39" s="190">
        <f>SUMIFS('(1)保険者別一覧表（例）'!I9:$I$38,'(1)保険者別一覧表（例）'!$C$9:$C$38,"○",'(1)保険者別一覧表（例）'!$F$9:$F$38,"再請求")</f>
        <v>585063</v>
      </c>
      <c r="P39" s="191"/>
      <c r="Q39" s="191"/>
      <c r="R39" s="191"/>
      <c r="S39" s="177" t="s">
        <v>36</v>
      </c>
      <c r="T39" s="190">
        <f t="shared" si="0"/>
        <v>1813689</v>
      </c>
      <c r="U39" s="191"/>
      <c r="V39" s="191"/>
      <c r="W39" s="191"/>
      <c r="X39" s="177" t="s">
        <v>36</v>
      </c>
    </row>
    <row r="40" spans="1:26" ht="20.25" customHeight="1">
      <c r="A40" s="195"/>
      <c r="B40" s="197"/>
      <c r="C40" s="198"/>
      <c r="D40" s="199"/>
      <c r="E40" s="200"/>
      <c r="F40" s="201" t="s">
        <v>191</v>
      </c>
      <c r="G40" s="202"/>
      <c r="H40" s="202"/>
      <c r="I40" s="203"/>
      <c r="J40" s="190">
        <f>J38-J39</f>
        <v>533533</v>
      </c>
      <c r="K40" s="191"/>
      <c r="L40" s="191"/>
      <c r="M40" s="191"/>
      <c r="N40" s="177" t="s">
        <v>36</v>
      </c>
      <c r="O40" s="190">
        <f>O38-O39</f>
        <v>254061</v>
      </c>
      <c r="P40" s="191"/>
      <c r="Q40" s="191"/>
      <c r="R40" s="191"/>
      <c r="S40" s="177" t="s">
        <v>36</v>
      </c>
      <c r="T40" s="190">
        <f>T38-T39</f>
        <v>787594</v>
      </c>
      <c r="U40" s="191"/>
      <c r="V40" s="191"/>
      <c r="W40" s="191"/>
      <c r="X40" s="177" t="s">
        <v>36</v>
      </c>
    </row>
    <row r="41" spans="1:26" ht="20.25" customHeight="1">
      <c r="A41" s="195"/>
      <c r="B41" s="197"/>
      <c r="C41" s="218" t="s">
        <v>38</v>
      </c>
      <c r="D41" s="219"/>
      <c r="E41" s="220"/>
      <c r="F41" s="204" t="s">
        <v>39</v>
      </c>
      <c r="G41" s="205"/>
      <c r="H41" s="205"/>
      <c r="I41" s="206"/>
      <c r="J41" s="190">
        <f>SUMIFS('(1)保険者別一覧表（例）'!$J$9:$J$38,'(1)保険者別一覧表（例）'!$C$9:$C$38,"",'(1)保険者別一覧表（例）'!$F$9:$F$38,"過誤")</f>
        <v>195797</v>
      </c>
      <c r="K41" s="191"/>
      <c r="L41" s="191"/>
      <c r="M41" s="191"/>
      <c r="N41" s="177" t="s">
        <v>36</v>
      </c>
      <c r="O41" s="190">
        <f>SUMIFS('(1)保険者別一覧表（例）'!$J$9:$J$38,'(1)保険者別一覧表（例）'!$C$9:$C$38,"○",'(1)保険者別一覧表（例）'!$F$9:$F$38,"過誤")</f>
        <v>0</v>
      </c>
      <c r="P41" s="191"/>
      <c r="Q41" s="191"/>
      <c r="R41" s="191"/>
      <c r="S41" s="177" t="s">
        <v>36</v>
      </c>
      <c r="T41" s="190">
        <f>J41+O41</f>
        <v>195797</v>
      </c>
      <c r="U41" s="191"/>
      <c r="V41" s="191"/>
      <c r="W41" s="191"/>
      <c r="X41" s="177" t="s">
        <v>36</v>
      </c>
    </row>
    <row r="42" spans="1:26" ht="20.25" customHeight="1">
      <c r="A42" s="195"/>
      <c r="B42" s="197"/>
      <c r="C42" s="221"/>
      <c r="D42" s="222"/>
      <c r="E42" s="223"/>
      <c r="F42" s="204" t="s">
        <v>40</v>
      </c>
      <c r="G42" s="205"/>
      <c r="H42" s="205"/>
      <c r="I42" s="206"/>
      <c r="J42" s="190">
        <f>SUMIFS('(1)保険者別一覧表（例）'!$J$9:$J$38,'(1)保険者別一覧表（例）'!$C$9:$C$38,"",'(1)保険者別一覧表（例）'!$F$9:$F$38,"再請求")</f>
        <v>136521</v>
      </c>
      <c r="K42" s="191"/>
      <c r="L42" s="191"/>
      <c r="M42" s="191"/>
      <c r="N42" s="177" t="s">
        <v>36</v>
      </c>
      <c r="O42" s="190">
        <f>SUMIFS('(1)保険者別一覧表（例）'!$J$9:$J$38,'(1)保険者別一覧表（例）'!$C$9:$C$38,"○",'(1)保険者別一覧表（例）'!$F$9:$F$38,"再請求")</f>
        <v>0</v>
      </c>
      <c r="P42" s="191"/>
      <c r="Q42" s="191"/>
      <c r="R42" s="191"/>
      <c r="S42" s="177" t="s">
        <v>36</v>
      </c>
      <c r="T42" s="190">
        <f>J42+O42</f>
        <v>136521</v>
      </c>
      <c r="U42" s="191"/>
      <c r="V42" s="191"/>
      <c r="W42" s="191"/>
      <c r="X42" s="177" t="s">
        <v>36</v>
      </c>
    </row>
    <row r="43" spans="1:26" ht="20.25" customHeight="1">
      <c r="A43" s="198"/>
      <c r="B43" s="200"/>
      <c r="C43" s="224"/>
      <c r="D43" s="225"/>
      <c r="E43" s="226"/>
      <c r="F43" s="201" t="s">
        <v>191</v>
      </c>
      <c r="G43" s="202"/>
      <c r="H43" s="202"/>
      <c r="I43" s="203"/>
      <c r="J43" s="190">
        <f>J41-J42</f>
        <v>59276</v>
      </c>
      <c r="K43" s="191"/>
      <c r="L43" s="191"/>
      <c r="M43" s="191"/>
      <c r="N43" s="177" t="s">
        <v>36</v>
      </c>
      <c r="O43" s="190">
        <f>O41-O42</f>
        <v>0</v>
      </c>
      <c r="P43" s="191"/>
      <c r="Q43" s="191"/>
      <c r="R43" s="191"/>
      <c r="S43" s="177" t="s">
        <v>36</v>
      </c>
      <c r="T43" s="190">
        <f>T41-T42</f>
        <v>59276</v>
      </c>
      <c r="U43" s="191"/>
      <c r="V43" s="191"/>
      <c r="W43" s="191"/>
      <c r="X43" s="177" t="s">
        <v>36</v>
      </c>
    </row>
    <row r="44" spans="1:26" ht="8.25"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row>
    <row r="45" spans="1:26" s="38" customFormat="1" ht="16.5" customHeight="1">
      <c r="A45" s="180" t="s">
        <v>41</v>
      </c>
      <c r="B45" s="180"/>
      <c r="C45" s="180"/>
      <c r="D45" s="180"/>
      <c r="E45" s="180"/>
      <c r="F45" s="107"/>
      <c r="G45" s="107"/>
      <c r="H45" s="107"/>
      <c r="I45" s="107"/>
      <c r="J45" s="107"/>
      <c r="K45" s="107"/>
      <c r="L45" s="107"/>
      <c r="M45" s="107"/>
      <c r="N45" s="107"/>
      <c r="O45" s="107"/>
      <c r="P45" s="107"/>
      <c r="Q45" s="107"/>
      <c r="R45" s="107"/>
      <c r="S45" s="107"/>
      <c r="T45" s="107"/>
      <c r="U45" s="107"/>
      <c r="V45" s="107"/>
      <c r="W45" s="107"/>
      <c r="X45" s="107"/>
    </row>
    <row r="46" spans="1:26" s="38" customFormat="1" ht="16.5" customHeight="1">
      <c r="B46" s="217" t="s">
        <v>90</v>
      </c>
      <c r="C46" s="217"/>
      <c r="D46" s="217"/>
      <c r="E46" s="217"/>
      <c r="F46" s="217"/>
      <c r="G46" s="217"/>
      <c r="H46" s="217"/>
      <c r="I46" s="217"/>
      <c r="J46" s="217"/>
      <c r="K46" s="217"/>
      <c r="L46" s="217"/>
      <c r="M46" s="217"/>
      <c r="N46" s="217"/>
      <c r="O46" s="217"/>
      <c r="P46" s="101"/>
      <c r="Q46" s="101"/>
      <c r="R46" s="101"/>
      <c r="S46" s="101"/>
      <c r="T46" s="101"/>
      <c r="U46" s="101"/>
      <c r="V46" s="101"/>
      <c r="W46" s="101"/>
      <c r="X46" s="34"/>
    </row>
    <row r="47" spans="1:26" s="38" customFormat="1" ht="16.5" customHeight="1">
      <c r="B47" s="104" t="s">
        <v>92</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s="38" customFormat="1" ht="16.5" customHeight="1">
      <c r="B48" s="104" t="s">
        <v>93</v>
      </c>
      <c r="Z48" s="107"/>
    </row>
    <row r="49" spans="1:26" s="38" customFormat="1" ht="16.5" customHeight="1">
      <c r="B49" s="217" t="s">
        <v>91</v>
      </c>
      <c r="C49" s="217"/>
      <c r="D49" s="217"/>
      <c r="E49" s="217"/>
      <c r="F49" s="217"/>
      <c r="G49" s="217"/>
      <c r="H49" s="217"/>
      <c r="I49" s="217"/>
      <c r="J49" s="217"/>
      <c r="K49" s="217"/>
      <c r="L49" s="217"/>
      <c r="M49" s="217"/>
      <c r="N49" s="217"/>
      <c r="O49" s="217"/>
      <c r="Z49" s="107"/>
    </row>
    <row r="51" spans="1:26" ht="16.5" customHeight="1">
      <c r="A51" s="40"/>
    </row>
    <row r="58" spans="1:26" ht="16.5" customHeight="1">
      <c r="D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6.5" customHeight="1">
      <c r="R59" s="101"/>
      <c r="S59" s="101"/>
      <c r="T59" s="101"/>
      <c r="U59" s="101"/>
      <c r="V59" s="101"/>
      <c r="W59" s="101"/>
      <c r="X59" s="101"/>
      <c r="Y59" s="101"/>
      <c r="Z59" s="101"/>
    </row>
  </sheetData>
  <sheetProtection formatCells="0" formatColumns="0" formatRows="0"/>
  <mergeCells count="79">
    <mergeCell ref="A12:Z12"/>
    <mergeCell ref="A34:E35"/>
    <mergeCell ref="F34:I34"/>
    <mergeCell ref="A36:E37"/>
    <mergeCell ref="F36:I36"/>
    <mergeCell ref="J36:L36"/>
    <mergeCell ref="J34:M34"/>
    <mergeCell ref="M36:N36"/>
    <mergeCell ref="O36:Q36"/>
    <mergeCell ref="O34:R34"/>
    <mergeCell ref="T34:W34"/>
    <mergeCell ref="F35:I35"/>
    <mergeCell ref="J35:M35"/>
    <mergeCell ref="O35:R35"/>
    <mergeCell ref="T35:W35"/>
    <mergeCell ref="A15:Z15"/>
    <mergeCell ref="B49:O49"/>
    <mergeCell ref="F42:I42"/>
    <mergeCell ref="J42:M42"/>
    <mergeCell ref="O42:R42"/>
    <mergeCell ref="C41:E43"/>
    <mergeCell ref="F41:I41"/>
    <mergeCell ref="J41:M41"/>
    <mergeCell ref="O41:R41"/>
    <mergeCell ref="F43:I43"/>
    <mergeCell ref="J43:M43"/>
    <mergeCell ref="O43:R43"/>
    <mergeCell ref="A38:B43"/>
    <mergeCell ref="J39:M39"/>
    <mergeCell ref="O39:R39"/>
    <mergeCell ref="A45:E45"/>
    <mergeCell ref="B46:O46"/>
    <mergeCell ref="T43:W43"/>
    <mergeCell ref="W36:X36"/>
    <mergeCell ref="W37:X37"/>
    <mergeCell ref="F37:I37"/>
    <mergeCell ref="J37:L37"/>
    <mergeCell ref="M37:N37"/>
    <mergeCell ref="O37:Q37"/>
    <mergeCell ref="T41:W41"/>
    <mergeCell ref="R37:S37"/>
    <mergeCell ref="T37:V37"/>
    <mergeCell ref="R36:S36"/>
    <mergeCell ref="T36:V36"/>
    <mergeCell ref="T38:W38"/>
    <mergeCell ref="F38:I38"/>
    <mergeCell ref="J38:M38"/>
    <mergeCell ref="O38:R38"/>
    <mergeCell ref="J33:N33"/>
    <mergeCell ref="O33:S33"/>
    <mergeCell ref="C28:W29"/>
    <mergeCell ref="A31:E31"/>
    <mergeCell ref="A27:Z27"/>
    <mergeCell ref="T33:X33"/>
    <mergeCell ref="T42:W42"/>
    <mergeCell ref="C38:E40"/>
    <mergeCell ref="T39:W39"/>
    <mergeCell ref="F40:I40"/>
    <mergeCell ref="J40:M40"/>
    <mergeCell ref="O40:R40"/>
    <mergeCell ref="T40:W40"/>
    <mergeCell ref="F39:I39"/>
    <mergeCell ref="S1:Y1"/>
    <mergeCell ref="A3:Z3"/>
    <mergeCell ref="B5:K5"/>
    <mergeCell ref="M7:O7"/>
    <mergeCell ref="M9:O9"/>
    <mergeCell ref="B25:D25"/>
    <mergeCell ref="L25:N25"/>
    <mergeCell ref="A17:Z17"/>
    <mergeCell ref="A23:Z23"/>
    <mergeCell ref="C18:F18"/>
    <mergeCell ref="C19:F19"/>
    <mergeCell ref="B20:F20"/>
    <mergeCell ref="G20:M20"/>
    <mergeCell ref="B21:F21"/>
    <mergeCell ref="G21:M21"/>
    <mergeCell ref="G18:Y18"/>
    <mergeCell ref="G19:Y19"/>
  </mergeCells>
  <phoneticPr fontId="2"/>
  <dataValidations count="1">
    <dataValidation type="whole" allowBlank="1" showInputMessage="1" showErrorMessage="1" errorTitle="注意" error="西暦（4桁）で入力してください" prompt="西暦で入力してください" sqref="B25:D25 L25:N25">
      <formula1>2000</formula1>
      <formula2>9999</formula2>
    </dataValidation>
  </dataValidations>
  <pageMargins left="0.78740157480314965" right="0.39370078740157483" top="0.59055118110236227" bottom="0.59055118110236227"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サービス種別はプルダウンから選択してください。_x000a_（プルダウンはセルの右側に出ている「▼」から開くことができます）">
          <x14:formula1>
            <xm:f>リスト!$A$3:$A$34</xm:f>
          </x14:formula1>
          <xm:sqref>G21:M21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85" zoomScaleNormal="100" zoomScaleSheetLayoutView="85" workbookViewId="0">
      <selection activeCell="I10" sqref="I10"/>
    </sheetView>
  </sheetViews>
  <sheetFormatPr defaultRowHeight="13.5"/>
  <cols>
    <col min="1" max="1" width="4.125" style="20" customWidth="1"/>
    <col min="2" max="2" width="6" style="20" bestFit="1" customWidth="1"/>
    <col min="3" max="3" width="6" style="20" hidden="1" customWidth="1"/>
    <col min="4" max="4" width="15.125" style="20" customWidth="1"/>
    <col min="5" max="5" width="12" style="20" customWidth="1"/>
    <col min="6" max="6" width="8.625" style="20" customWidth="1"/>
    <col min="7" max="7" width="6.5" style="20" customWidth="1"/>
    <col min="8" max="8" width="11.125" style="20" customWidth="1"/>
    <col min="9" max="10" width="11.75" style="20" customWidth="1"/>
    <col min="11" max="11" width="11.625" style="20" customWidth="1"/>
    <col min="12" max="12" width="3.875" style="20" customWidth="1"/>
    <col min="13" max="247" width="9" style="20"/>
    <col min="248" max="248" width="3.625" style="20" customWidth="1"/>
    <col min="249" max="249" width="18.625" style="20" customWidth="1"/>
    <col min="250" max="251" width="0" style="20" hidden="1" customWidth="1"/>
    <col min="252" max="252" width="12.125" style="20" bestFit="1" customWidth="1"/>
    <col min="253" max="253" width="7.625" style="20" customWidth="1"/>
    <col min="254" max="254" width="5.375" style="20" customWidth="1"/>
    <col min="255" max="255" width="7.375" style="20" customWidth="1"/>
    <col min="256" max="256" width="11.5" style="20" customWidth="1"/>
    <col min="257" max="257" width="13.875" style="20" customWidth="1"/>
    <col min="258" max="258" width="7.625" style="20" customWidth="1"/>
    <col min="259" max="259" width="5.375" style="20" customWidth="1"/>
    <col min="260" max="260" width="7.375" style="20" customWidth="1"/>
    <col min="261" max="261" width="11.5" style="20" customWidth="1"/>
    <col min="262" max="262" width="13.875" style="20" customWidth="1"/>
    <col min="263" max="263" width="7.625" style="20" customWidth="1"/>
    <col min="264" max="264" width="5.375" style="20" customWidth="1"/>
    <col min="265" max="265" width="7.375" style="20" customWidth="1"/>
    <col min="266" max="266" width="11.5" style="20" customWidth="1"/>
    <col min="267" max="267" width="10" style="20" customWidth="1"/>
    <col min="268" max="268" width="3.875" style="20" customWidth="1"/>
    <col min="269" max="503" width="9" style="20"/>
    <col min="504" max="504" width="3.625" style="20" customWidth="1"/>
    <col min="505" max="505" width="18.625" style="20" customWidth="1"/>
    <col min="506" max="507" width="0" style="20" hidden="1" customWidth="1"/>
    <col min="508" max="508" width="12.125" style="20" bestFit="1" customWidth="1"/>
    <col min="509" max="509" width="7.625" style="20" customWidth="1"/>
    <col min="510" max="510" width="5.375" style="20" customWidth="1"/>
    <col min="511" max="511" width="7.375" style="20" customWidth="1"/>
    <col min="512" max="512" width="11.5" style="20" customWidth="1"/>
    <col min="513" max="513" width="13.875" style="20" customWidth="1"/>
    <col min="514" max="514" width="7.625" style="20" customWidth="1"/>
    <col min="515" max="515" width="5.375" style="20" customWidth="1"/>
    <col min="516" max="516" width="7.375" style="20" customWidth="1"/>
    <col min="517" max="517" width="11.5" style="20" customWidth="1"/>
    <col min="518" max="518" width="13.875" style="20" customWidth="1"/>
    <col min="519" max="519" width="7.625" style="20" customWidth="1"/>
    <col min="520" max="520" width="5.375" style="20" customWidth="1"/>
    <col min="521" max="521" width="7.375" style="20" customWidth="1"/>
    <col min="522" max="522" width="11.5" style="20" customWidth="1"/>
    <col min="523" max="523" width="10" style="20" customWidth="1"/>
    <col min="524" max="524" width="3.875" style="20" customWidth="1"/>
    <col min="525" max="759" width="9" style="20"/>
    <col min="760" max="760" width="3.625" style="20" customWidth="1"/>
    <col min="761" max="761" width="18.625" style="20" customWidth="1"/>
    <col min="762" max="763" width="0" style="20" hidden="1" customWidth="1"/>
    <col min="764" max="764" width="12.125" style="20" bestFit="1" customWidth="1"/>
    <col min="765" max="765" width="7.625" style="20" customWidth="1"/>
    <col min="766" max="766" width="5.375" style="20" customWidth="1"/>
    <col min="767" max="767" width="7.375" style="20" customWidth="1"/>
    <col min="768" max="768" width="11.5" style="20" customWidth="1"/>
    <col min="769" max="769" width="13.875" style="20" customWidth="1"/>
    <col min="770" max="770" width="7.625" style="20" customWidth="1"/>
    <col min="771" max="771" width="5.375" style="20" customWidth="1"/>
    <col min="772" max="772" width="7.375" style="20" customWidth="1"/>
    <col min="773" max="773" width="11.5" style="20" customWidth="1"/>
    <col min="774" max="774" width="13.875" style="20" customWidth="1"/>
    <col min="775" max="775" width="7.625" style="20" customWidth="1"/>
    <col min="776" max="776" width="5.375" style="20" customWidth="1"/>
    <col min="777" max="777" width="7.375" style="20" customWidth="1"/>
    <col min="778" max="778" width="11.5" style="20" customWidth="1"/>
    <col min="779" max="779" width="10" style="20" customWidth="1"/>
    <col min="780" max="780" width="3.875" style="20" customWidth="1"/>
    <col min="781" max="1015" width="9" style="20"/>
    <col min="1016" max="1016" width="3.625" style="20" customWidth="1"/>
    <col min="1017" max="1017" width="18.625" style="20" customWidth="1"/>
    <col min="1018" max="1019" width="0" style="20" hidden="1" customWidth="1"/>
    <col min="1020" max="1020" width="12.125" style="20" bestFit="1" customWidth="1"/>
    <col min="1021" max="1021" width="7.625" style="20" customWidth="1"/>
    <col min="1022" max="1022" width="5.375" style="20" customWidth="1"/>
    <col min="1023" max="1023" width="7.375" style="20" customWidth="1"/>
    <col min="1024" max="1024" width="11.5" style="20" customWidth="1"/>
    <col min="1025" max="1025" width="13.875" style="20" customWidth="1"/>
    <col min="1026" max="1026" width="7.625" style="20" customWidth="1"/>
    <col min="1027" max="1027" width="5.375" style="20" customWidth="1"/>
    <col min="1028" max="1028" width="7.375" style="20" customWidth="1"/>
    <col min="1029" max="1029" width="11.5" style="20" customWidth="1"/>
    <col min="1030" max="1030" width="13.875" style="20" customWidth="1"/>
    <col min="1031" max="1031" width="7.625" style="20" customWidth="1"/>
    <col min="1032" max="1032" width="5.375" style="20" customWidth="1"/>
    <col min="1033" max="1033" width="7.375" style="20" customWidth="1"/>
    <col min="1034" max="1034" width="11.5" style="20" customWidth="1"/>
    <col min="1035" max="1035" width="10" style="20" customWidth="1"/>
    <col min="1036" max="1036" width="3.875" style="20" customWidth="1"/>
    <col min="1037" max="1271" width="9" style="20"/>
    <col min="1272" max="1272" width="3.625" style="20" customWidth="1"/>
    <col min="1273" max="1273" width="18.625" style="20" customWidth="1"/>
    <col min="1274" max="1275" width="0" style="20" hidden="1" customWidth="1"/>
    <col min="1276" max="1276" width="12.125" style="20" bestFit="1" customWidth="1"/>
    <col min="1277" max="1277" width="7.625" style="20" customWidth="1"/>
    <col min="1278" max="1278" width="5.375" style="20" customWidth="1"/>
    <col min="1279" max="1279" width="7.375" style="20" customWidth="1"/>
    <col min="1280" max="1280" width="11.5" style="20" customWidth="1"/>
    <col min="1281" max="1281" width="13.875" style="20" customWidth="1"/>
    <col min="1282" max="1282" width="7.625" style="20" customWidth="1"/>
    <col min="1283" max="1283" width="5.375" style="20" customWidth="1"/>
    <col min="1284" max="1284" width="7.375" style="20" customWidth="1"/>
    <col min="1285" max="1285" width="11.5" style="20" customWidth="1"/>
    <col min="1286" max="1286" width="13.875" style="20" customWidth="1"/>
    <col min="1287" max="1287" width="7.625" style="20" customWidth="1"/>
    <col min="1288" max="1288" width="5.375" style="20" customWidth="1"/>
    <col min="1289" max="1289" width="7.375" style="20" customWidth="1"/>
    <col min="1290" max="1290" width="11.5" style="20" customWidth="1"/>
    <col min="1291" max="1291" width="10" style="20" customWidth="1"/>
    <col min="1292" max="1292" width="3.875" style="20" customWidth="1"/>
    <col min="1293" max="1527" width="9" style="20"/>
    <col min="1528" max="1528" width="3.625" style="20" customWidth="1"/>
    <col min="1529" max="1529" width="18.625" style="20" customWidth="1"/>
    <col min="1530" max="1531" width="0" style="20" hidden="1" customWidth="1"/>
    <col min="1532" max="1532" width="12.125" style="20" bestFit="1" customWidth="1"/>
    <col min="1533" max="1533" width="7.625" style="20" customWidth="1"/>
    <col min="1534" max="1534" width="5.375" style="20" customWidth="1"/>
    <col min="1535" max="1535" width="7.375" style="20" customWidth="1"/>
    <col min="1536" max="1536" width="11.5" style="20" customWidth="1"/>
    <col min="1537" max="1537" width="13.875" style="20" customWidth="1"/>
    <col min="1538" max="1538" width="7.625" style="20" customWidth="1"/>
    <col min="1539" max="1539" width="5.375" style="20" customWidth="1"/>
    <col min="1540" max="1540" width="7.375" style="20" customWidth="1"/>
    <col min="1541" max="1541" width="11.5" style="20" customWidth="1"/>
    <col min="1542" max="1542" width="13.875" style="20" customWidth="1"/>
    <col min="1543" max="1543" width="7.625" style="20" customWidth="1"/>
    <col min="1544" max="1544" width="5.375" style="20" customWidth="1"/>
    <col min="1545" max="1545" width="7.375" style="20" customWidth="1"/>
    <col min="1546" max="1546" width="11.5" style="20" customWidth="1"/>
    <col min="1547" max="1547" width="10" style="20" customWidth="1"/>
    <col min="1548" max="1548" width="3.875" style="20" customWidth="1"/>
    <col min="1549" max="1783" width="9" style="20"/>
    <col min="1784" max="1784" width="3.625" style="20" customWidth="1"/>
    <col min="1785" max="1785" width="18.625" style="20" customWidth="1"/>
    <col min="1786" max="1787" width="0" style="20" hidden="1" customWidth="1"/>
    <col min="1788" max="1788" width="12.125" style="20" bestFit="1" customWidth="1"/>
    <col min="1789" max="1789" width="7.625" style="20" customWidth="1"/>
    <col min="1790" max="1790" width="5.375" style="20" customWidth="1"/>
    <col min="1791" max="1791" width="7.375" style="20" customWidth="1"/>
    <col min="1792" max="1792" width="11.5" style="20" customWidth="1"/>
    <col min="1793" max="1793" width="13.875" style="20" customWidth="1"/>
    <col min="1794" max="1794" width="7.625" style="20" customWidth="1"/>
    <col min="1795" max="1795" width="5.375" style="20" customWidth="1"/>
    <col min="1796" max="1796" width="7.375" style="20" customWidth="1"/>
    <col min="1797" max="1797" width="11.5" style="20" customWidth="1"/>
    <col min="1798" max="1798" width="13.875" style="20" customWidth="1"/>
    <col min="1799" max="1799" width="7.625" style="20" customWidth="1"/>
    <col min="1800" max="1800" width="5.375" style="20" customWidth="1"/>
    <col min="1801" max="1801" width="7.375" style="20" customWidth="1"/>
    <col min="1802" max="1802" width="11.5" style="20" customWidth="1"/>
    <col min="1803" max="1803" width="10" style="20" customWidth="1"/>
    <col min="1804" max="1804" width="3.875" style="20" customWidth="1"/>
    <col min="1805" max="2039" width="9" style="20"/>
    <col min="2040" max="2040" width="3.625" style="20" customWidth="1"/>
    <col min="2041" max="2041" width="18.625" style="20" customWidth="1"/>
    <col min="2042" max="2043" width="0" style="20" hidden="1" customWidth="1"/>
    <col min="2044" max="2044" width="12.125" style="20" bestFit="1" customWidth="1"/>
    <col min="2045" max="2045" width="7.625" style="20" customWidth="1"/>
    <col min="2046" max="2046" width="5.375" style="20" customWidth="1"/>
    <col min="2047" max="2047" width="7.375" style="20" customWidth="1"/>
    <col min="2048" max="2048" width="11.5" style="20" customWidth="1"/>
    <col min="2049" max="2049" width="13.875" style="20" customWidth="1"/>
    <col min="2050" max="2050" width="7.625" style="20" customWidth="1"/>
    <col min="2051" max="2051" width="5.375" style="20" customWidth="1"/>
    <col min="2052" max="2052" width="7.375" style="20" customWidth="1"/>
    <col min="2053" max="2053" width="11.5" style="20" customWidth="1"/>
    <col min="2054" max="2054" width="13.875" style="20" customWidth="1"/>
    <col min="2055" max="2055" width="7.625" style="20" customWidth="1"/>
    <col min="2056" max="2056" width="5.375" style="20" customWidth="1"/>
    <col min="2057" max="2057" width="7.375" style="20" customWidth="1"/>
    <col min="2058" max="2058" width="11.5" style="20" customWidth="1"/>
    <col min="2059" max="2059" width="10" style="20" customWidth="1"/>
    <col min="2060" max="2060" width="3.875" style="20" customWidth="1"/>
    <col min="2061" max="2295" width="9" style="20"/>
    <col min="2296" max="2296" width="3.625" style="20" customWidth="1"/>
    <col min="2297" max="2297" width="18.625" style="20" customWidth="1"/>
    <col min="2298" max="2299" width="0" style="20" hidden="1" customWidth="1"/>
    <col min="2300" max="2300" width="12.125" style="20" bestFit="1" customWidth="1"/>
    <col min="2301" max="2301" width="7.625" style="20" customWidth="1"/>
    <col min="2302" max="2302" width="5.375" style="20" customWidth="1"/>
    <col min="2303" max="2303" width="7.375" style="20" customWidth="1"/>
    <col min="2304" max="2304" width="11.5" style="20" customWidth="1"/>
    <col min="2305" max="2305" width="13.875" style="20" customWidth="1"/>
    <col min="2306" max="2306" width="7.625" style="20" customWidth="1"/>
    <col min="2307" max="2307" width="5.375" style="20" customWidth="1"/>
    <col min="2308" max="2308" width="7.375" style="20" customWidth="1"/>
    <col min="2309" max="2309" width="11.5" style="20" customWidth="1"/>
    <col min="2310" max="2310" width="13.875" style="20" customWidth="1"/>
    <col min="2311" max="2311" width="7.625" style="20" customWidth="1"/>
    <col min="2312" max="2312" width="5.375" style="20" customWidth="1"/>
    <col min="2313" max="2313" width="7.375" style="20" customWidth="1"/>
    <col min="2314" max="2314" width="11.5" style="20" customWidth="1"/>
    <col min="2315" max="2315" width="10" style="20" customWidth="1"/>
    <col min="2316" max="2316" width="3.875" style="20" customWidth="1"/>
    <col min="2317" max="2551" width="9" style="20"/>
    <col min="2552" max="2552" width="3.625" style="20" customWidth="1"/>
    <col min="2553" max="2553" width="18.625" style="20" customWidth="1"/>
    <col min="2554" max="2555" width="0" style="20" hidden="1" customWidth="1"/>
    <col min="2556" max="2556" width="12.125" style="20" bestFit="1" customWidth="1"/>
    <col min="2557" max="2557" width="7.625" style="20" customWidth="1"/>
    <col min="2558" max="2558" width="5.375" style="20" customWidth="1"/>
    <col min="2559" max="2559" width="7.375" style="20" customWidth="1"/>
    <col min="2560" max="2560" width="11.5" style="20" customWidth="1"/>
    <col min="2561" max="2561" width="13.875" style="20" customWidth="1"/>
    <col min="2562" max="2562" width="7.625" style="20" customWidth="1"/>
    <col min="2563" max="2563" width="5.375" style="20" customWidth="1"/>
    <col min="2564" max="2564" width="7.375" style="20" customWidth="1"/>
    <col min="2565" max="2565" width="11.5" style="20" customWidth="1"/>
    <col min="2566" max="2566" width="13.875" style="20" customWidth="1"/>
    <col min="2567" max="2567" width="7.625" style="20" customWidth="1"/>
    <col min="2568" max="2568" width="5.375" style="20" customWidth="1"/>
    <col min="2569" max="2569" width="7.375" style="20" customWidth="1"/>
    <col min="2570" max="2570" width="11.5" style="20" customWidth="1"/>
    <col min="2571" max="2571" width="10" style="20" customWidth="1"/>
    <col min="2572" max="2572" width="3.875" style="20" customWidth="1"/>
    <col min="2573" max="2807" width="9" style="20"/>
    <col min="2808" max="2808" width="3.625" style="20" customWidth="1"/>
    <col min="2809" max="2809" width="18.625" style="20" customWidth="1"/>
    <col min="2810" max="2811" width="0" style="20" hidden="1" customWidth="1"/>
    <col min="2812" max="2812" width="12.125" style="20" bestFit="1" customWidth="1"/>
    <col min="2813" max="2813" width="7.625" style="20" customWidth="1"/>
    <col min="2814" max="2814" width="5.375" style="20" customWidth="1"/>
    <col min="2815" max="2815" width="7.375" style="20" customWidth="1"/>
    <col min="2816" max="2816" width="11.5" style="20" customWidth="1"/>
    <col min="2817" max="2817" width="13.875" style="20" customWidth="1"/>
    <col min="2818" max="2818" width="7.625" style="20" customWidth="1"/>
    <col min="2819" max="2819" width="5.375" style="20" customWidth="1"/>
    <col min="2820" max="2820" width="7.375" style="20" customWidth="1"/>
    <col min="2821" max="2821" width="11.5" style="20" customWidth="1"/>
    <col min="2822" max="2822" width="13.875" style="20" customWidth="1"/>
    <col min="2823" max="2823" width="7.625" style="20" customWidth="1"/>
    <col min="2824" max="2824" width="5.375" style="20" customWidth="1"/>
    <col min="2825" max="2825" width="7.375" style="20" customWidth="1"/>
    <col min="2826" max="2826" width="11.5" style="20" customWidth="1"/>
    <col min="2827" max="2827" width="10" style="20" customWidth="1"/>
    <col min="2828" max="2828" width="3.875" style="20" customWidth="1"/>
    <col min="2829" max="3063" width="9" style="20"/>
    <col min="3064" max="3064" width="3.625" style="20" customWidth="1"/>
    <col min="3065" max="3065" width="18.625" style="20" customWidth="1"/>
    <col min="3066" max="3067" width="0" style="20" hidden="1" customWidth="1"/>
    <col min="3068" max="3068" width="12.125" style="20" bestFit="1" customWidth="1"/>
    <col min="3069" max="3069" width="7.625" style="20" customWidth="1"/>
    <col min="3070" max="3070" width="5.375" style="20" customWidth="1"/>
    <col min="3071" max="3071" width="7.375" style="20" customWidth="1"/>
    <col min="3072" max="3072" width="11.5" style="20" customWidth="1"/>
    <col min="3073" max="3073" width="13.875" style="20" customWidth="1"/>
    <col min="3074" max="3074" width="7.625" style="20" customWidth="1"/>
    <col min="3075" max="3075" width="5.375" style="20" customWidth="1"/>
    <col min="3076" max="3076" width="7.375" style="20" customWidth="1"/>
    <col min="3077" max="3077" width="11.5" style="20" customWidth="1"/>
    <col min="3078" max="3078" width="13.875" style="20" customWidth="1"/>
    <col min="3079" max="3079" width="7.625" style="20" customWidth="1"/>
    <col min="3080" max="3080" width="5.375" style="20" customWidth="1"/>
    <col min="3081" max="3081" width="7.375" style="20" customWidth="1"/>
    <col min="3082" max="3082" width="11.5" style="20" customWidth="1"/>
    <col min="3083" max="3083" width="10" style="20" customWidth="1"/>
    <col min="3084" max="3084" width="3.875" style="20" customWidth="1"/>
    <col min="3085" max="3319" width="9" style="20"/>
    <col min="3320" max="3320" width="3.625" style="20" customWidth="1"/>
    <col min="3321" max="3321" width="18.625" style="20" customWidth="1"/>
    <col min="3322" max="3323" width="0" style="20" hidden="1" customWidth="1"/>
    <col min="3324" max="3324" width="12.125" style="20" bestFit="1" customWidth="1"/>
    <col min="3325" max="3325" width="7.625" style="20" customWidth="1"/>
    <col min="3326" max="3326" width="5.375" style="20" customWidth="1"/>
    <col min="3327" max="3327" width="7.375" style="20" customWidth="1"/>
    <col min="3328" max="3328" width="11.5" style="20" customWidth="1"/>
    <col min="3329" max="3329" width="13.875" style="20" customWidth="1"/>
    <col min="3330" max="3330" width="7.625" style="20" customWidth="1"/>
    <col min="3331" max="3331" width="5.375" style="20" customWidth="1"/>
    <col min="3332" max="3332" width="7.375" style="20" customWidth="1"/>
    <col min="3333" max="3333" width="11.5" style="20" customWidth="1"/>
    <col min="3334" max="3334" width="13.875" style="20" customWidth="1"/>
    <col min="3335" max="3335" width="7.625" style="20" customWidth="1"/>
    <col min="3336" max="3336" width="5.375" style="20" customWidth="1"/>
    <col min="3337" max="3337" width="7.375" style="20" customWidth="1"/>
    <col min="3338" max="3338" width="11.5" style="20" customWidth="1"/>
    <col min="3339" max="3339" width="10" style="20" customWidth="1"/>
    <col min="3340" max="3340" width="3.875" style="20" customWidth="1"/>
    <col min="3341" max="3575" width="9" style="20"/>
    <col min="3576" max="3576" width="3.625" style="20" customWidth="1"/>
    <col min="3577" max="3577" width="18.625" style="20" customWidth="1"/>
    <col min="3578" max="3579" width="0" style="20" hidden="1" customWidth="1"/>
    <col min="3580" max="3580" width="12.125" style="20" bestFit="1" customWidth="1"/>
    <col min="3581" max="3581" width="7.625" style="20" customWidth="1"/>
    <col min="3582" max="3582" width="5.375" style="20" customWidth="1"/>
    <col min="3583" max="3583" width="7.375" style="20" customWidth="1"/>
    <col min="3584" max="3584" width="11.5" style="20" customWidth="1"/>
    <col min="3585" max="3585" width="13.875" style="20" customWidth="1"/>
    <col min="3586" max="3586" width="7.625" style="20" customWidth="1"/>
    <col min="3587" max="3587" width="5.375" style="20" customWidth="1"/>
    <col min="3588" max="3588" width="7.375" style="20" customWidth="1"/>
    <col min="3589" max="3589" width="11.5" style="20" customWidth="1"/>
    <col min="3590" max="3590" width="13.875" style="20" customWidth="1"/>
    <col min="3591" max="3591" width="7.625" style="20" customWidth="1"/>
    <col min="3592" max="3592" width="5.375" style="20" customWidth="1"/>
    <col min="3593" max="3593" width="7.375" style="20" customWidth="1"/>
    <col min="3594" max="3594" width="11.5" style="20" customWidth="1"/>
    <col min="3595" max="3595" width="10" style="20" customWidth="1"/>
    <col min="3596" max="3596" width="3.875" style="20" customWidth="1"/>
    <col min="3597" max="3831" width="9" style="20"/>
    <col min="3832" max="3832" width="3.625" style="20" customWidth="1"/>
    <col min="3833" max="3833" width="18.625" style="20" customWidth="1"/>
    <col min="3834" max="3835" width="0" style="20" hidden="1" customWidth="1"/>
    <col min="3836" max="3836" width="12.125" style="20" bestFit="1" customWidth="1"/>
    <col min="3837" max="3837" width="7.625" style="20" customWidth="1"/>
    <col min="3838" max="3838" width="5.375" style="20" customWidth="1"/>
    <col min="3839" max="3839" width="7.375" style="20" customWidth="1"/>
    <col min="3840" max="3840" width="11.5" style="20" customWidth="1"/>
    <col min="3841" max="3841" width="13.875" style="20" customWidth="1"/>
    <col min="3842" max="3842" width="7.625" style="20" customWidth="1"/>
    <col min="3843" max="3843" width="5.375" style="20" customWidth="1"/>
    <col min="3844" max="3844" width="7.375" style="20" customWidth="1"/>
    <col min="3845" max="3845" width="11.5" style="20" customWidth="1"/>
    <col min="3846" max="3846" width="13.875" style="20" customWidth="1"/>
    <col min="3847" max="3847" width="7.625" style="20" customWidth="1"/>
    <col min="3848" max="3848" width="5.375" style="20" customWidth="1"/>
    <col min="3849" max="3849" width="7.375" style="20" customWidth="1"/>
    <col min="3850" max="3850" width="11.5" style="20" customWidth="1"/>
    <col min="3851" max="3851" width="10" style="20" customWidth="1"/>
    <col min="3852" max="3852" width="3.875" style="20" customWidth="1"/>
    <col min="3853" max="4087" width="9" style="20"/>
    <col min="4088" max="4088" width="3.625" style="20" customWidth="1"/>
    <col min="4089" max="4089" width="18.625" style="20" customWidth="1"/>
    <col min="4090" max="4091" width="0" style="20" hidden="1" customWidth="1"/>
    <col min="4092" max="4092" width="12.125" style="20" bestFit="1" customWidth="1"/>
    <col min="4093" max="4093" width="7.625" style="20" customWidth="1"/>
    <col min="4094" max="4094" width="5.375" style="20" customWidth="1"/>
    <col min="4095" max="4095" width="7.375" style="20" customWidth="1"/>
    <col min="4096" max="4096" width="11.5" style="20" customWidth="1"/>
    <col min="4097" max="4097" width="13.875" style="20" customWidth="1"/>
    <col min="4098" max="4098" width="7.625" style="20" customWidth="1"/>
    <col min="4099" max="4099" width="5.375" style="20" customWidth="1"/>
    <col min="4100" max="4100" width="7.375" style="20" customWidth="1"/>
    <col min="4101" max="4101" width="11.5" style="20" customWidth="1"/>
    <col min="4102" max="4102" width="13.875" style="20" customWidth="1"/>
    <col min="4103" max="4103" width="7.625" style="20" customWidth="1"/>
    <col min="4104" max="4104" width="5.375" style="20" customWidth="1"/>
    <col min="4105" max="4105" width="7.375" style="20" customWidth="1"/>
    <col min="4106" max="4106" width="11.5" style="20" customWidth="1"/>
    <col min="4107" max="4107" width="10" style="20" customWidth="1"/>
    <col min="4108" max="4108" width="3.875" style="20" customWidth="1"/>
    <col min="4109" max="4343" width="9" style="20"/>
    <col min="4344" max="4344" width="3.625" style="20" customWidth="1"/>
    <col min="4345" max="4345" width="18.625" style="20" customWidth="1"/>
    <col min="4346" max="4347" width="0" style="20" hidden="1" customWidth="1"/>
    <col min="4348" max="4348" width="12.125" style="20" bestFit="1" customWidth="1"/>
    <col min="4349" max="4349" width="7.625" style="20" customWidth="1"/>
    <col min="4350" max="4350" width="5.375" style="20" customWidth="1"/>
    <col min="4351" max="4351" width="7.375" style="20" customWidth="1"/>
    <col min="4352" max="4352" width="11.5" style="20" customWidth="1"/>
    <col min="4353" max="4353" width="13.875" style="20" customWidth="1"/>
    <col min="4354" max="4354" width="7.625" style="20" customWidth="1"/>
    <col min="4355" max="4355" width="5.375" style="20" customWidth="1"/>
    <col min="4356" max="4356" width="7.375" style="20" customWidth="1"/>
    <col min="4357" max="4357" width="11.5" style="20" customWidth="1"/>
    <col min="4358" max="4358" width="13.875" style="20" customWidth="1"/>
    <col min="4359" max="4359" width="7.625" style="20" customWidth="1"/>
    <col min="4360" max="4360" width="5.375" style="20" customWidth="1"/>
    <col min="4361" max="4361" width="7.375" style="20" customWidth="1"/>
    <col min="4362" max="4362" width="11.5" style="20" customWidth="1"/>
    <col min="4363" max="4363" width="10" style="20" customWidth="1"/>
    <col min="4364" max="4364" width="3.875" style="20" customWidth="1"/>
    <col min="4365" max="4599" width="9" style="20"/>
    <col min="4600" max="4600" width="3.625" style="20" customWidth="1"/>
    <col min="4601" max="4601" width="18.625" style="20" customWidth="1"/>
    <col min="4602" max="4603" width="0" style="20" hidden="1" customWidth="1"/>
    <col min="4604" max="4604" width="12.125" style="20" bestFit="1" customWidth="1"/>
    <col min="4605" max="4605" width="7.625" style="20" customWidth="1"/>
    <col min="4606" max="4606" width="5.375" style="20" customWidth="1"/>
    <col min="4607" max="4607" width="7.375" style="20" customWidth="1"/>
    <col min="4608" max="4608" width="11.5" style="20" customWidth="1"/>
    <col min="4609" max="4609" width="13.875" style="20" customWidth="1"/>
    <col min="4610" max="4610" width="7.625" style="20" customWidth="1"/>
    <col min="4611" max="4611" width="5.375" style="20" customWidth="1"/>
    <col min="4612" max="4612" width="7.375" style="20" customWidth="1"/>
    <col min="4613" max="4613" width="11.5" style="20" customWidth="1"/>
    <col min="4614" max="4614" width="13.875" style="20" customWidth="1"/>
    <col min="4615" max="4615" width="7.625" style="20" customWidth="1"/>
    <col min="4616" max="4616" width="5.375" style="20" customWidth="1"/>
    <col min="4617" max="4617" width="7.375" style="20" customWidth="1"/>
    <col min="4618" max="4618" width="11.5" style="20" customWidth="1"/>
    <col min="4619" max="4619" width="10" style="20" customWidth="1"/>
    <col min="4620" max="4620" width="3.875" style="20" customWidth="1"/>
    <col min="4621" max="4855" width="9" style="20"/>
    <col min="4856" max="4856" width="3.625" style="20" customWidth="1"/>
    <col min="4857" max="4857" width="18.625" style="20" customWidth="1"/>
    <col min="4858" max="4859" width="0" style="20" hidden="1" customWidth="1"/>
    <col min="4860" max="4860" width="12.125" style="20" bestFit="1" customWidth="1"/>
    <col min="4861" max="4861" width="7.625" style="20" customWidth="1"/>
    <col min="4862" max="4862" width="5.375" style="20" customWidth="1"/>
    <col min="4863" max="4863" width="7.375" style="20" customWidth="1"/>
    <col min="4864" max="4864" width="11.5" style="20" customWidth="1"/>
    <col min="4865" max="4865" width="13.875" style="20" customWidth="1"/>
    <col min="4866" max="4866" width="7.625" style="20" customWidth="1"/>
    <col min="4867" max="4867" width="5.375" style="20" customWidth="1"/>
    <col min="4868" max="4868" width="7.375" style="20" customWidth="1"/>
    <col min="4869" max="4869" width="11.5" style="20" customWidth="1"/>
    <col min="4870" max="4870" width="13.875" style="20" customWidth="1"/>
    <col min="4871" max="4871" width="7.625" style="20" customWidth="1"/>
    <col min="4872" max="4872" width="5.375" style="20" customWidth="1"/>
    <col min="4873" max="4873" width="7.375" style="20" customWidth="1"/>
    <col min="4874" max="4874" width="11.5" style="20" customWidth="1"/>
    <col min="4875" max="4875" width="10" style="20" customWidth="1"/>
    <col min="4876" max="4876" width="3.875" style="20" customWidth="1"/>
    <col min="4877" max="5111" width="9" style="20"/>
    <col min="5112" max="5112" width="3.625" style="20" customWidth="1"/>
    <col min="5113" max="5113" width="18.625" style="20" customWidth="1"/>
    <col min="5114" max="5115" width="0" style="20" hidden="1" customWidth="1"/>
    <col min="5116" max="5116" width="12.125" style="20" bestFit="1" customWidth="1"/>
    <col min="5117" max="5117" width="7.625" style="20" customWidth="1"/>
    <col min="5118" max="5118" width="5.375" style="20" customWidth="1"/>
    <col min="5119" max="5119" width="7.375" style="20" customWidth="1"/>
    <col min="5120" max="5120" width="11.5" style="20" customWidth="1"/>
    <col min="5121" max="5121" width="13.875" style="20" customWidth="1"/>
    <col min="5122" max="5122" width="7.625" style="20" customWidth="1"/>
    <col min="5123" max="5123" width="5.375" style="20" customWidth="1"/>
    <col min="5124" max="5124" width="7.375" style="20" customWidth="1"/>
    <col min="5125" max="5125" width="11.5" style="20" customWidth="1"/>
    <col min="5126" max="5126" width="13.875" style="20" customWidth="1"/>
    <col min="5127" max="5127" width="7.625" style="20" customWidth="1"/>
    <col min="5128" max="5128" width="5.375" style="20" customWidth="1"/>
    <col min="5129" max="5129" width="7.375" style="20" customWidth="1"/>
    <col min="5130" max="5130" width="11.5" style="20" customWidth="1"/>
    <col min="5131" max="5131" width="10" style="20" customWidth="1"/>
    <col min="5132" max="5132" width="3.875" style="20" customWidth="1"/>
    <col min="5133" max="5367" width="9" style="20"/>
    <col min="5368" max="5368" width="3.625" style="20" customWidth="1"/>
    <col min="5369" max="5369" width="18.625" style="20" customWidth="1"/>
    <col min="5370" max="5371" width="0" style="20" hidden="1" customWidth="1"/>
    <col min="5372" max="5372" width="12.125" style="20" bestFit="1" customWidth="1"/>
    <col min="5373" max="5373" width="7.625" style="20" customWidth="1"/>
    <col min="5374" max="5374" width="5.375" style="20" customWidth="1"/>
    <col min="5375" max="5375" width="7.375" style="20" customWidth="1"/>
    <col min="5376" max="5376" width="11.5" style="20" customWidth="1"/>
    <col min="5377" max="5377" width="13.875" style="20" customWidth="1"/>
    <col min="5378" max="5378" width="7.625" style="20" customWidth="1"/>
    <col min="5379" max="5379" width="5.375" style="20" customWidth="1"/>
    <col min="5380" max="5380" width="7.375" style="20" customWidth="1"/>
    <col min="5381" max="5381" width="11.5" style="20" customWidth="1"/>
    <col min="5382" max="5382" width="13.875" style="20" customWidth="1"/>
    <col min="5383" max="5383" width="7.625" style="20" customWidth="1"/>
    <col min="5384" max="5384" width="5.375" style="20" customWidth="1"/>
    <col min="5385" max="5385" width="7.375" style="20" customWidth="1"/>
    <col min="5386" max="5386" width="11.5" style="20" customWidth="1"/>
    <col min="5387" max="5387" width="10" style="20" customWidth="1"/>
    <col min="5388" max="5388" width="3.875" style="20" customWidth="1"/>
    <col min="5389" max="5623" width="9" style="20"/>
    <col min="5624" max="5624" width="3.625" style="20" customWidth="1"/>
    <col min="5625" max="5625" width="18.625" style="20" customWidth="1"/>
    <col min="5626" max="5627" width="0" style="20" hidden="1" customWidth="1"/>
    <col min="5628" max="5628" width="12.125" style="20" bestFit="1" customWidth="1"/>
    <col min="5629" max="5629" width="7.625" style="20" customWidth="1"/>
    <col min="5630" max="5630" width="5.375" style="20" customWidth="1"/>
    <col min="5631" max="5631" width="7.375" style="20" customWidth="1"/>
    <col min="5632" max="5632" width="11.5" style="20" customWidth="1"/>
    <col min="5633" max="5633" width="13.875" style="20" customWidth="1"/>
    <col min="5634" max="5634" width="7.625" style="20" customWidth="1"/>
    <col min="5635" max="5635" width="5.375" style="20" customWidth="1"/>
    <col min="5636" max="5636" width="7.375" style="20" customWidth="1"/>
    <col min="5637" max="5637" width="11.5" style="20" customWidth="1"/>
    <col min="5638" max="5638" width="13.875" style="20" customWidth="1"/>
    <col min="5639" max="5639" width="7.625" style="20" customWidth="1"/>
    <col min="5640" max="5640" width="5.375" style="20" customWidth="1"/>
    <col min="5641" max="5641" width="7.375" style="20" customWidth="1"/>
    <col min="5642" max="5642" width="11.5" style="20" customWidth="1"/>
    <col min="5643" max="5643" width="10" style="20" customWidth="1"/>
    <col min="5644" max="5644" width="3.875" style="20" customWidth="1"/>
    <col min="5645" max="5879" width="9" style="20"/>
    <col min="5880" max="5880" width="3.625" style="20" customWidth="1"/>
    <col min="5881" max="5881" width="18.625" style="20" customWidth="1"/>
    <col min="5882" max="5883" width="0" style="20" hidden="1" customWidth="1"/>
    <col min="5884" max="5884" width="12.125" style="20" bestFit="1" customWidth="1"/>
    <col min="5885" max="5885" width="7.625" style="20" customWidth="1"/>
    <col min="5886" max="5886" width="5.375" style="20" customWidth="1"/>
    <col min="5887" max="5887" width="7.375" style="20" customWidth="1"/>
    <col min="5888" max="5888" width="11.5" style="20" customWidth="1"/>
    <col min="5889" max="5889" width="13.875" style="20" customWidth="1"/>
    <col min="5890" max="5890" width="7.625" style="20" customWidth="1"/>
    <col min="5891" max="5891" width="5.375" style="20" customWidth="1"/>
    <col min="5892" max="5892" width="7.375" style="20" customWidth="1"/>
    <col min="5893" max="5893" width="11.5" style="20" customWidth="1"/>
    <col min="5894" max="5894" width="13.875" style="20" customWidth="1"/>
    <col min="5895" max="5895" width="7.625" style="20" customWidth="1"/>
    <col min="5896" max="5896" width="5.375" style="20" customWidth="1"/>
    <col min="5897" max="5897" width="7.375" style="20" customWidth="1"/>
    <col min="5898" max="5898" width="11.5" style="20" customWidth="1"/>
    <col min="5899" max="5899" width="10" style="20" customWidth="1"/>
    <col min="5900" max="5900" width="3.875" style="20" customWidth="1"/>
    <col min="5901" max="6135" width="9" style="20"/>
    <col min="6136" max="6136" width="3.625" style="20" customWidth="1"/>
    <col min="6137" max="6137" width="18.625" style="20" customWidth="1"/>
    <col min="6138" max="6139" width="0" style="20" hidden="1" customWidth="1"/>
    <col min="6140" max="6140" width="12.125" style="20" bestFit="1" customWidth="1"/>
    <col min="6141" max="6141" width="7.625" style="20" customWidth="1"/>
    <col min="6142" max="6142" width="5.375" style="20" customWidth="1"/>
    <col min="6143" max="6143" width="7.375" style="20" customWidth="1"/>
    <col min="6144" max="6144" width="11.5" style="20" customWidth="1"/>
    <col min="6145" max="6145" width="13.875" style="20" customWidth="1"/>
    <col min="6146" max="6146" width="7.625" style="20" customWidth="1"/>
    <col min="6147" max="6147" width="5.375" style="20" customWidth="1"/>
    <col min="6148" max="6148" width="7.375" style="20" customWidth="1"/>
    <col min="6149" max="6149" width="11.5" style="20" customWidth="1"/>
    <col min="6150" max="6150" width="13.875" style="20" customWidth="1"/>
    <col min="6151" max="6151" width="7.625" style="20" customWidth="1"/>
    <col min="6152" max="6152" width="5.375" style="20" customWidth="1"/>
    <col min="6153" max="6153" width="7.375" style="20" customWidth="1"/>
    <col min="6154" max="6154" width="11.5" style="20" customWidth="1"/>
    <col min="6155" max="6155" width="10" style="20" customWidth="1"/>
    <col min="6156" max="6156" width="3.875" style="20" customWidth="1"/>
    <col min="6157" max="6391" width="9" style="20"/>
    <col min="6392" max="6392" width="3.625" style="20" customWidth="1"/>
    <col min="6393" max="6393" width="18.625" style="20" customWidth="1"/>
    <col min="6394" max="6395" width="0" style="20" hidden="1" customWidth="1"/>
    <col min="6396" max="6396" width="12.125" style="20" bestFit="1" customWidth="1"/>
    <col min="6397" max="6397" width="7.625" style="20" customWidth="1"/>
    <col min="6398" max="6398" width="5.375" style="20" customWidth="1"/>
    <col min="6399" max="6399" width="7.375" style="20" customWidth="1"/>
    <col min="6400" max="6400" width="11.5" style="20" customWidth="1"/>
    <col min="6401" max="6401" width="13.875" style="20" customWidth="1"/>
    <col min="6402" max="6402" width="7.625" style="20" customWidth="1"/>
    <col min="6403" max="6403" width="5.375" style="20" customWidth="1"/>
    <col min="6404" max="6404" width="7.375" style="20" customWidth="1"/>
    <col min="6405" max="6405" width="11.5" style="20" customWidth="1"/>
    <col min="6406" max="6406" width="13.875" style="20" customWidth="1"/>
    <col min="6407" max="6407" width="7.625" style="20" customWidth="1"/>
    <col min="6408" max="6408" width="5.375" style="20" customWidth="1"/>
    <col min="6409" max="6409" width="7.375" style="20" customWidth="1"/>
    <col min="6410" max="6410" width="11.5" style="20" customWidth="1"/>
    <col min="6411" max="6411" width="10" style="20" customWidth="1"/>
    <col min="6412" max="6412" width="3.875" style="20" customWidth="1"/>
    <col min="6413" max="6647" width="9" style="20"/>
    <col min="6648" max="6648" width="3.625" style="20" customWidth="1"/>
    <col min="6649" max="6649" width="18.625" style="20" customWidth="1"/>
    <col min="6650" max="6651" width="0" style="20" hidden="1" customWidth="1"/>
    <col min="6652" max="6652" width="12.125" style="20" bestFit="1" customWidth="1"/>
    <col min="6653" max="6653" width="7.625" style="20" customWidth="1"/>
    <col min="6654" max="6654" width="5.375" style="20" customWidth="1"/>
    <col min="6655" max="6655" width="7.375" style="20" customWidth="1"/>
    <col min="6656" max="6656" width="11.5" style="20" customWidth="1"/>
    <col min="6657" max="6657" width="13.875" style="20" customWidth="1"/>
    <col min="6658" max="6658" width="7.625" style="20" customWidth="1"/>
    <col min="6659" max="6659" width="5.375" style="20" customWidth="1"/>
    <col min="6660" max="6660" width="7.375" style="20" customWidth="1"/>
    <col min="6661" max="6661" width="11.5" style="20" customWidth="1"/>
    <col min="6662" max="6662" width="13.875" style="20" customWidth="1"/>
    <col min="6663" max="6663" width="7.625" style="20" customWidth="1"/>
    <col min="6664" max="6664" width="5.375" style="20" customWidth="1"/>
    <col min="6665" max="6665" width="7.375" style="20" customWidth="1"/>
    <col min="6666" max="6666" width="11.5" style="20" customWidth="1"/>
    <col min="6667" max="6667" width="10" style="20" customWidth="1"/>
    <col min="6668" max="6668" width="3.875" style="20" customWidth="1"/>
    <col min="6669" max="6903" width="9" style="20"/>
    <col min="6904" max="6904" width="3.625" style="20" customWidth="1"/>
    <col min="6905" max="6905" width="18.625" style="20" customWidth="1"/>
    <col min="6906" max="6907" width="0" style="20" hidden="1" customWidth="1"/>
    <col min="6908" max="6908" width="12.125" style="20" bestFit="1" customWidth="1"/>
    <col min="6909" max="6909" width="7.625" style="20" customWidth="1"/>
    <col min="6910" max="6910" width="5.375" style="20" customWidth="1"/>
    <col min="6911" max="6911" width="7.375" style="20" customWidth="1"/>
    <col min="6912" max="6912" width="11.5" style="20" customWidth="1"/>
    <col min="6913" max="6913" width="13.875" style="20" customWidth="1"/>
    <col min="6914" max="6914" width="7.625" style="20" customWidth="1"/>
    <col min="6915" max="6915" width="5.375" style="20" customWidth="1"/>
    <col min="6916" max="6916" width="7.375" style="20" customWidth="1"/>
    <col min="6917" max="6917" width="11.5" style="20" customWidth="1"/>
    <col min="6918" max="6918" width="13.875" style="20" customWidth="1"/>
    <col min="6919" max="6919" width="7.625" style="20" customWidth="1"/>
    <col min="6920" max="6920" width="5.375" style="20" customWidth="1"/>
    <col min="6921" max="6921" width="7.375" style="20" customWidth="1"/>
    <col min="6922" max="6922" width="11.5" style="20" customWidth="1"/>
    <col min="6923" max="6923" width="10" style="20" customWidth="1"/>
    <col min="6924" max="6924" width="3.875" style="20" customWidth="1"/>
    <col min="6925" max="7159" width="9" style="20"/>
    <col min="7160" max="7160" width="3.625" style="20" customWidth="1"/>
    <col min="7161" max="7161" width="18.625" style="20" customWidth="1"/>
    <col min="7162" max="7163" width="0" style="20" hidden="1" customWidth="1"/>
    <col min="7164" max="7164" width="12.125" style="20" bestFit="1" customWidth="1"/>
    <col min="7165" max="7165" width="7.625" style="20" customWidth="1"/>
    <col min="7166" max="7166" width="5.375" style="20" customWidth="1"/>
    <col min="7167" max="7167" width="7.375" style="20" customWidth="1"/>
    <col min="7168" max="7168" width="11.5" style="20" customWidth="1"/>
    <col min="7169" max="7169" width="13.875" style="20" customWidth="1"/>
    <col min="7170" max="7170" width="7.625" style="20" customWidth="1"/>
    <col min="7171" max="7171" width="5.375" style="20" customWidth="1"/>
    <col min="7172" max="7172" width="7.375" style="20" customWidth="1"/>
    <col min="7173" max="7173" width="11.5" style="20" customWidth="1"/>
    <col min="7174" max="7174" width="13.875" style="20" customWidth="1"/>
    <col min="7175" max="7175" width="7.625" style="20" customWidth="1"/>
    <col min="7176" max="7176" width="5.375" style="20" customWidth="1"/>
    <col min="7177" max="7177" width="7.375" style="20" customWidth="1"/>
    <col min="7178" max="7178" width="11.5" style="20" customWidth="1"/>
    <col min="7179" max="7179" width="10" style="20" customWidth="1"/>
    <col min="7180" max="7180" width="3.875" style="20" customWidth="1"/>
    <col min="7181" max="7415" width="9" style="20"/>
    <col min="7416" max="7416" width="3.625" style="20" customWidth="1"/>
    <col min="7417" max="7417" width="18.625" style="20" customWidth="1"/>
    <col min="7418" max="7419" width="0" style="20" hidden="1" customWidth="1"/>
    <col min="7420" max="7420" width="12.125" style="20" bestFit="1" customWidth="1"/>
    <col min="7421" max="7421" width="7.625" style="20" customWidth="1"/>
    <col min="7422" max="7422" width="5.375" style="20" customWidth="1"/>
    <col min="7423" max="7423" width="7.375" style="20" customWidth="1"/>
    <col min="7424" max="7424" width="11.5" style="20" customWidth="1"/>
    <col min="7425" max="7425" width="13.875" style="20" customWidth="1"/>
    <col min="7426" max="7426" width="7.625" style="20" customWidth="1"/>
    <col min="7427" max="7427" width="5.375" style="20" customWidth="1"/>
    <col min="7428" max="7428" width="7.375" style="20" customWidth="1"/>
    <col min="7429" max="7429" width="11.5" style="20" customWidth="1"/>
    <col min="7430" max="7430" width="13.875" style="20" customWidth="1"/>
    <col min="7431" max="7431" width="7.625" style="20" customWidth="1"/>
    <col min="7432" max="7432" width="5.375" style="20" customWidth="1"/>
    <col min="7433" max="7433" width="7.375" style="20" customWidth="1"/>
    <col min="7434" max="7434" width="11.5" style="20" customWidth="1"/>
    <col min="7435" max="7435" width="10" style="20" customWidth="1"/>
    <col min="7436" max="7436" width="3.875" style="20" customWidth="1"/>
    <col min="7437" max="7671" width="9" style="20"/>
    <col min="7672" max="7672" width="3.625" style="20" customWidth="1"/>
    <col min="7673" max="7673" width="18.625" style="20" customWidth="1"/>
    <col min="7674" max="7675" width="0" style="20" hidden="1" customWidth="1"/>
    <col min="7676" max="7676" width="12.125" style="20" bestFit="1" customWidth="1"/>
    <col min="7677" max="7677" width="7.625" style="20" customWidth="1"/>
    <col min="7678" max="7678" width="5.375" style="20" customWidth="1"/>
    <col min="7679" max="7679" width="7.375" style="20" customWidth="1"/>
    <col min="7680" max="7680" width="11.5" style="20" customWidth="1"/>
    <col min="7681" max="7681" width="13.875" style="20" customWidth="1"/>
    <col min="7682" max="7682" width="7.625" style="20" customWidth="1"/>
    <col min="7683" max="7683" width="5.375" style="20" customWidth="1"/>
    <col min="7684" max="7684" width="7.375" style="20" customWidth="1"/>
    <col min="7685" max="7685" width="11.5" style="20" customWidth="1"/>
    <col min="7686" max="7686" width="13.875" style="20" customWidth="1"/>
    <col min="7687" max="7687" width="7.625" style="20" customWidth="1"/>
    <col min="7688" max="7688" width="5.375" style="20" customWidth="1"/>
    <col min="7689" max="7689" width="7.375" style="20" customWidth="1"/>
    <col min="7690" max="7690" width="11.5" style="20" customWidth="1"/>
    <col min="7691" max="7691" width="10" style="20" customWidth="1"/>
    <col min="7692" max="7692" width="3.875" style="20" customWidth="1"/>
    <col min="7693" max="7927" width="9" style="20"/>
    <col min="7928" max="7928" width="3.625" style="20" customWidth="1"/>
    <col min="7929" max="7929" width="18.625" style="20" customWidth="1"/>
    <col min="7930" max="7931" width="0" style="20" hidden="1" customWidth="1"/>
    <col min="7932" max="7932" width="12.125" style="20" bestFit="1" customWidth="1"/>
    <col min="7933" max="7933" width="7.625" style="20" customWidth="1"/>
    <col min="7934" max="7934" width="5.375" style="20" customWidth="1"/>
    <col min="7935" max="7935" width="7.375" style="20" customWidth="1"/>
    <col min="7936" max="7936" width="11.5" style="20" customWidth="1"/>
    <col min="7937" max="7937" width="13.875" style="20" customWidth="1"/>
    <col min="7938" max="7938" width="7.625" style="20" customWidth="1"/>
    <col min="7939" max="7939" width="5.375" style="20" customWidth="1"/>
    <col min="7940" max="7940" width="7.375" style="20" customWidth="1"/>
    <col min="7941" max="7941" width="11.5" style="20" customWidth="1"/>
    <col min="7942" max="7942" width="13.875" style="20" customWidth="1"/>
    <col min="7943" max="7943" width="7.625" style="20" customWidth="1"/>
    <col min="7944" max="7944" width="5.375" style="20" customWidth="1"/>
    <col min="7945" max="7945" width="7.375" style="20" customWidth="1"/>
    <col min="7946" max="7946" width="11.5" style="20" customWidth="1"/>
    <col min="7947" max="7947" width="10" style="20" customWidth="1"/>
    <col min="7948" max="7948" width="3.875" style="20" customWidth="1"/>
    <col min="7949" max="8183" width="9" style="20"/>
    <col min="8184" max="8184" width="3.625" style="20" customWidth="1"/>
    <col min="8185" max="8185" width="18.625" style="20" customWidth="1"/>
    <col min="8186" max="8187" width="0" style="20" hidden="1" customWidth="1"/>
    <col min="8188" max="8188" width="12.125" style="20" bestFit="1" customWidth="1"/>
    <col min="8189" max="8189" width="7.625" style="20" customWidth="1"/>
    <col min="8190" max="8190" width="5.375" style="20" customWidth="1"/>
    <col min="8191" max="8191" width="7.375" style="20" customWidth="1"/>
    <col min="8192" max="8192" width="11.5" style="20" customWidth="1"/>
    <col min="8193" max="8193" width="13.875" style="20" customWidth="1"/>
    <col min="8194" max="8194" width="7.625" style="20" customWidth="1"/>
    <col min="8195" max="8195" width="5.375" style="20" customWidth="1"/>
    <col min="8196" max="8196" width="7.375" style="20" customWidth="1"/>
    <col min="8197" max="8197" width="11.5" style="20" customWidth="1"/>
    <col min="8198" max="8198" width="13.875" style="20" customWidth="1"/>
    <col min="8199" max="8199" width="7.625" style="20" customWidth="1"/>
    <col min="8200" max="8200" width="5.375" style="20" customWidth="1"/>
    <col min="8201" max="8201" width="7.375" style="20" customWidth="1"/>
    <col min="8202" max="8202" width="11.5" style="20" customWidth="1"/>
    <col min="8203" max="8203" width="10" style="20" customWidth="1"/>
    <col min="8204" max="8204" width="3.875" style="20" customWidth="1"/>
    <col min="8205" max="8439" width="9" style="20"/>
    <col min="8440" max="8440" width="3.625" style="20" customWidth="1"/>
    <col min="8441" max="8441" width="18.625" style="20" customWidth="1"/>
    <col min="8442" max="8443" width="0" style="20" hidden="1" customWidth="1"/>
    <col min="8444" max="8444" width="12.125" style="20" bestFit="1" customWidth="1"/>
    <col min="8445" max="8445" width="7.625" style="20" customWidth="1"/>
    <col min="8446" max="8446" width="5.375" style="20" customWidth="1"/>
    <col min="8447" max="8447" width="7.375" style="20" customWidth="1"/>
    <col min="8448" max="8448" width="11.5" style="20" customWidth="1"/>
    <col min="8449" max="8449" width="13.875" style="20" customWidth="1"/>
    <col min="8450" max="8450" width="7.625" style="20" customWidth="1"/>
    <col min="8451" max="8451" width="5.375" style="20" customWidth="1"/>
    <col min="8452" max="8452" width="7.375" style="20" customWidth="1"/>
    <col min="8453" max="8453" width="11.5" style="20" customWidth="1"/>
    <col min="8454" max="8454" width="13.875" style="20" customWidth="1"/>
    <col min="8455" max="8455" width="7.625" style="20" customWidth="1"/>
    <col min="8456" max="8456" width="5.375" style="20" customWidth="1"/>
    <col min="8457" max="8457" width="7.375" style="20" customWidth="1"/>
    <col min="8458" max="8458" width="11.5" style="20" customWidth="1"/>
    <col min="8459" max="8459" width="10" style="20" customWidth="1"/>
    <col min="8460" max="8460" width="3.875" style="20" customWidth="1"/>
    <col min="8461" max="8695" width="9" style="20"/>
    <col min="8696" max="8696" width="3.625" style="20" customWidth="1"/>
    <col min="8697" max="8697" width="18.625" style="20" customWidth="1"/>
    <col min="8698" max="8699" width="0" style="20" hidden="1" customWidth="1"/>
    <col min="8700" max="8700" width="12.125" style="20" bestFit="1" customWidth="1"/>
    <col min="8701" max="8701" width="7.625" style="20" customWidth="1"/>
    <col min="8702" max="8702" width="5.375" style="20" customWidth="1"/>
    <col min="8703" max="8703" width="7.375" style="20" customWidth="1"/>
    <col min="8704" max="8704" width="11.5" style="20" customWidth="1"/>
    <col min="8705" max="8705" width="13.875" style="20" customWidth="1"/>
    <col min="8706" max="8706" width="7.625" style="20" customWidth="1"/>
    <col min="8707" max="8707" width="5.375" style="20" customWidth="1"/>
    <col min="8708" max="8708" width="7.375" style="20" customWidth="1"/>
    <col min="8709" max="8709" width="11.5" style="20" customWidth="1"/>
    <col min="8710" max="8710" width="13.875" style="20" customWidth="1"/>
    <col min="8711" max="8711" width="7.625" style="20" customWidth="1"/>
    <col min="8712" max="8712" width="5.375" style="20" customWidth="1"/>
    <col min="8713" max="8713" width="7.375" style="20" customWidth="1"/>
    <col min="8714" max="8714" width="11.5" style="20" customWidth="1"/>
    <col min="8715" max="8715" width="10" style="20" customWidth="1"/>
    <col min="8716" max="8716" width="3.875" style="20" customWidth="1"/>
    <col min="8717" max="8951" width="9" style="20"/>
    <col min="8952" max="8952" width="3.625" style="20" customWidth="1"/>
    <col min="8953" max="8953" width="18.625" style="20" customWidth="1"/>
    <col min="8954" max="8955" width="0" style="20" hidden="1" customWidth="1"/>
    <col min="8956" max="8956" width="12.125" style="20" bestFit="1" customWidth="1"/>
    <col min="8957" max="8957" width="7.625" style="20" customWidth="1"/>
    <col min="8958" max="8958" width="5.375" style="20" customWidth="1"/>
    <col min="8959" max="8959" width="7.375" style="20" customWidth="1"/>
    <col min="8960" max="8960" width="11.5" style="20" customWidth="1"/>
    <col min="8961" max="8961" width="13.875" style="20" customWidth="1"/>
    <col min="8962" max="8962" width="7.625" style="20" customWidth="1"/>
    <col min="8963" max="8963" width="5.375" style="20" customWidth="1"/>
    <col min="8964" max="8964" width="7.375" style="20" customWidth="1"/>
    <col min="8965" max="8965" width="11.5" style="20" customWidth="1"/>
    <col min="8966" max="8966" width="13.875" style="20" customWidth="1"/>
    <col min="8967" max="8967" width="7.625" style="20" customWidth="1"/>
    <col min="8968" max="8968" width="5.375" style="20" customWidth="1"/>
    <col min="8969" max="8969" width="7.375" style="20" customWidth="1"/>
    <col min="8970" max="8970" width="11.5" style="20" customWidth="1"/>
    <col min="8971" max="8971" width="10" style="20" customWidth="1"/>
    <col min="8972" max="8972" width="3.875" style="20" customWidth="1"/>
    <col min="8973" max="9207" width="9" style="20"/>
    <col min="9208" max="9208" width="3.625" style="20" customWidth="1"/>
    <col min="9209" max="9209" width="18.625" style="20" customWidth="1"/>
    <col min="9210" max="9211" width="0" style="20" hidden="1" customWidth="1"/>
    <col min="9212" max="9212" width="12.125" style="20" bestFit="1" customWidth="1"/>
    <col min="9213" max="9213" width="7.625" style="20" customWidth="1"/>
    <col min="9214" max="9214" width="5.375" style="20" customWidth="1"/>
    <col min="9215" max="9215" width="7.375" style="20" customWidth="1"/>
    <col min="9216" max="9216" width="11.5" style="20" customWidth="1"/>
    <col min="9217" max="9217" width="13.875" style="20" customWidth="1"/>
    <col min="9218" max="9218" width="7.625" style="20" customWidth="1"/>
    <col min="9219" max="9219" width="5.375" style="20" customWidth="1"/>
    <col min="9220" max="9220" width="7.375" style="20" customWidth="1"/>
    <col min="9221" max="9221" width="11.5" style="20" customWidth="1"/>
    <col min="9222" max="9222" width="13.875" style="20" customWidth="1"/>
    <col min="9223" max="9223" width="7.625" style="20" customWidth="1"/>
    <col min="9224" max="9224" width="5.375" style="20" customWidth="1"/>
    <col min="9225" max="9225" width="7.375" style="20" customWidth="1"/>
    <col min="9226" max="9226" width="11.5" style="20" customWidth="1"/>
    <col min="9227" max="9227" width="10" style="20" customWidth="1"/>
    <col min="9228" max="9228" width="3.875" style="20" customWidth="1"/>
    <col min="9229" max="9463" width="9" style="20"/>
    <col min="9464" max="9464" width="3.625" style="20" customWidth="1"/>
    <col min="9465" max="9465" width="18.625" style="20" customWidth="1"/>
    <col min="9466" max="9467" width="0" style="20" hidden="1" customWidth="1"/>
    <col min="9468" max="9468" width="12.125" style="20" bestFit="1" customWidth="1"/>
    <col min="9469" max="9469" width="7.625" style="20" customWidth="1"/>
    <col min="9470" max="9470" width="5.375" style="20" customWidth="1"/>
    <col min="9471" max="9471" width="7.375" style="20" customWidth="1"/>
    <col min="9472" max="9472" width="11.5" style="20" customWidth="1"/>
    <col min="9473" max="9473" width="13.875" style="20" customWidth="1"/>
    <col min="9474" max="9474" width="7.625" style="20" customWidth="1"/>
    <col min="9475" max="9475" width="5.375" style="20" customWidth="1"/>
    <col min="9476" max="9476" width="7.375" style="20" customWidth="1"/>
    <col min="9477" max="9477" width="11.5" style="20" customWidth="1"/>
    <col min="9478" max="9478" width="13.875" style="20" customWidth="1"/>
    <col min="9479" max="9479" width="7.625" style="20" customWidth="1"/>
    <col min="9480" max="9480" width="5.375" style="20" customWidth="1"/>
    <col min="9481" max="9481" width="7.375" style="20" customWidth="1"/>
    <col min="9482" max="9482" width="11.5" style="20" customWidth="1"/>
    <col min="9483" max="9483" width="10" style="20" customWidth="1"/>
    <col min="9484" max="9484" width="3.875" style="20" customWidth="1"/>
    <col min="9485" max="9719" width="9" style="20"/>
    <col min="9720" max="9720" width="3.625" style="20" customWidth="1"/>
    <col min="9721" max="9721" width="18.625" style="20" customWidth="1"/>
    <col min="9722" max="9723" width="0" style="20" hidden="1" customWidth="1"/>
    <col min="9724" max="9724" width="12.125" style="20" bestFit="1" customWidth="1"/>
    <col min="9725" max="9725" width="7.625" style="20" customWidth="1"/>
    <col min="9726" max="9726" width="5.375" style="20" customWidth="1"/>
    <col min="9727" max="9727" width="7.375" style="20" customWidth="1"/>
    <col min="9728" max="9728" width="11.5" style="20" customWidth="1"/>
    <col min="9729" max="9729" width="13.875" style="20" customWidth="1"/>
    <col min="9730" max="9730" width="7.625" style="20" customWidth="1"/>
    <col min="9731" max="9731" width="5.375" style="20" customWidth="1"/>
    <col min="9732" max="9732" width="7.375" style="20" customWidth="1"/>
    <col min="9733" max="9733" width="11.5" style="20" customWidth="1"/>
    <col min="9734" max="9734" width="13.875" style="20" customWidth="1"/>
    <col min="9735" max="9735" width="7.625" style="20" customWidth="1"/>
    <col min="9736" max="9736" width="5.375" style="20" customWidth="1"/>
    <col min="9737" max="9737" width="7.375" style="20" customWidth="1"/>
    <col min="9738" max="9738" width="11.5" style="20" customWidth="1"/>
    <col min="9739" max="9739" width="10" style="20" customWidth="1"/>
    <col min="9740" max="9740" width="3.875" style="20" customWidth="1"/>
    <col min="9741" max="9975" width="9" style="20"/>
    <col min="9976" max="9976" width="3.625" style="20" customWidth="1"/>
    <col min="9977" max="9977" width="18.625" style="20" customWidth="1"/>
    <col min="9978" max="9979" width="0" style="20" hidden="1" customWidth="1"/>
    <col min="9980" max="9980" width="12.125" style="20" bestFit="1" customWidth="1"/>
    <col min="9981" max="9981" width="7.625" style="20" customWidth="1"/>
    <col min="9982" max="9982" width="5.375" style="20" customWidth="1"/>
    <col min="9983" max="9983" width="7.375" style="20" customWidth="1"/>
    <col min="9984" max="9984" width="11.5" style="20" customWidth="1"/>
    <col min="9985" max="9985" width="13.875" style="20" customWidth="1"/>
    <col min="9986" max="9986" width="7.625" style="20" customWidth="1"/>
    <col min="9987" max="9987" width="5.375" style="20" customWidth="1"/>
    <col min="9988" max="9988" width="7.375" style="20" customWidth="1"/>
    <col min="9989" max="9989" width="11.5" style="20" customWidth="1"/>
    <col min="9990" max="9990" width="13.875" style="20" customWidth="1"/>
    <col min="9991" max="9991" width="7.625" style="20" customWidth="1"/>
    <col min="9992" max="9992" width="5.375" style="20" customWidth="1"/>
    <col min="9993" max="9993" width="7.375" style="20" customWidth="1"/>
    <col min="9994" max="9994" width="11.5" style="20" customWidth="1"/>
    <col min="9995" max="9995" width="10" style="20" customWidth="1"/>
    <col min="9996" max="9996" width="3.875" style="20" customWidth="1"/>
    <col min="9997" max="10231" width="9" style="20"/>
    <col min="10232" max="10232" width="3.625" style="20" customWidth="1"/>
    <col min="10233" max="10233" width="18.625" style="20" customWidth="1"/>
    <col min="10234" max="10235" width="0" style="20" hidden="1" customWidth="1"/>
    <col min="10236" max="10236" width="12.125" style="20" bestFit="1" customWidth="1"/>
    <col min="10237" max="10237" width="7.625" style="20" customWidth="1"/>
    <col min="10238" max="10238" width="5.375" style="20" customWidth="1"/>
    <col min="10239" max="10239" width="7.375" style="20" customWidth="1"/>
    <col min="10240" max="10240" width="11.5" style="20" customWidth="1"/>
    <col min="10241" max="10241" width="13.875" style="20" customWidth="1"/>
    <col min="10242" max="10242" width="7.625" style="20" customWidth="1"/>
    <col min="10243" max="10243" width="5.375" style="20" customWidth="1"/>
    <col min="10244" max="10244" width="7.375" style="20" customWidth="1"/>
    <col min="10245" max="10245" width="11.5" style="20" customWidth="1"/>
    <col min="10246" max="10246" width="13.875" style="20" customWidth="1"/>
    <col min="10247" max="10247" width="7.625" style="20" customWidth="1"/>
    <col min="10248" max="10248" width="5.375" style="20" customWidth="1"/>
    <col min="10249" max="10249" width="7.375" style="20" customWidth="1"/>
    <col min="10250" max="10250" width="11.5" style="20" customWidth="1"/>
    <col min="10251" max="10251" width="10" style="20" customWidth="1"/>
    <col min="10252" max="10252" width="3.875" style="20" customWidth="1"/>
    <col min="10253" max="10487" width="9" style="20"/>
    <col min="10488" max="10488" width="3.625" style="20" customWidth="1"/>
    <col min="10489" max="10489" width="18.625" style="20" customWidth="1"/>
    <col min="10490" max="10491" width="0" style="20" hidden="1" customWidth="1"/>
    <col min="10492" max="10492" width="12.125" style="20" bestFit="1" customWidth="1"/>
    <col min="10493" max="10493" width="7.625" style="20" customWidth="1"/>
    <col min="10494" max="10494" width="5.375" style="20" customWidth="1"/>
    <col min="10495" max="10495" width="7.375" style="20" customWidth="1"/>
    <col min="10496" max="10496" width="11.5" style="20" customWidth="1"/>
    <col min="10497" max="10497" width="13.875" style="20" customWidth="1"/>
    <col min="10498" max="10498" width="7.625" style="20" customWidth="1"/>
    <col min="10499" max="10499" width="5.375" style="20" customWidth="1"/>
    <col min="10500" max="10500" width="7.375" style="20" customWidth="1"/>
    <col min="10501" max="10501" width="11.5" style="20" customWidth="1"/>
    <col min="10502" max="10502" width="13.875" style="20" customWidth="1"/>
    <col min="10503" max="10503" width="7.625" style="20" customWidth="1"/>
    <col min="10504" max="10504" width="5.375" style="20" customWidth="1"/>
    <col min="10505" max="10505" width="7.375" style="20" customWidth="1"/>
    <col min="10506" max="10506" width="11.5" style="20" customWidth="1"/>
    <col min="10507" max="10507" width="10" style="20" customWidth="1"/>
    <col min="10508" max="10508" width="3.875" style="20" customWidth="1"/>
    <col min="10509" max="10743" width="9" style="20"/>
    <col min="10744" max="10744" width="3.625" style="20" customWidth="1"/>
    <col min="10745" max="10745" width="18.625" style="20" customWidth="1"/>
    <col min="10746" max="10747" width="0" style="20" hidden="1" customWidth="1"/>
    <col min="10748" max="10748" width="12.125" style="20" bestFit="1" customWidth="1"/>
    <col min="10749" max="10749" width="7.625" style="20" customWidth="1"/>
    <col min="10750" max="10750" width="5.375" style="20" customWidth="1"/>
    <col min="10751" max="10751" width="7.375" style="20" customWidth="1"/>
    <col min="10752" max="10752" width="11.5" style="20" customWidth="1"/>
    <col min="10753" max="10753" width="13.875" style="20" customWidth="1"/>
    <col min="10754" max="10754" width="7.625" style="20" customWidth="1"/>
    <col min="10755" max="10755" width="5.375" style="20" customWidth="1"/>
    <col min="10756" max="10756" width="7.375" style="20" customWidth="1"/>
    <col min="10757" max="10757" width="11.5" style="20" customWidth="1"/>
    <col min="10758" max="10758" width="13.875" style="20" customWidth="1"/>
    <col min="10759" max="10759" width="7.625" style="20" customWidth="1"/>
    <col min="10760" max="10760" width="5.375" style="20" customWidth="1"/>
    <col min="10761" max="10761" width="7.375" style="20" customWidth="1"/>
    <col min="10762" max="10762" width="11.5" style="20" customWidth="1"/>
    <col min="10763" max="10763" width="10" style="20" customWidth="1"/>
    <col min="10764" max="10764" width="3.875" style="20" customWidth="1"/>
    <col min="10765" max="10999" width="9" style="20"/>
    <col min="11000" max="11000" width="3.625" style="20" customWidth="1"/>
    <col min="11001" max="11001" width="18.625" style="20" customWidth="1"/>
    <col min="11002" max="11003" width="0" style="20" hidden="1" customWidth="1"/>
    <col min="11004" max="11004" width="12.125" style="20" bestFit="1" customWidth="1"/>
    <col min="11005" max="11005" width="7.625" style="20" customWidth="1"/>
    <col min="11006" max="11006" width="5.375" style="20" customWidth="1"/>
    <col min="11007" max="11007" width="7.375" style="20" customWidth="1"/>
    <col min="11008" max="11008" width="11.5" style="20" customWidth="1"/>
    <col min="11009" max="11009" width="13.875" style="20" customWidth="1"/>
    <col min="11010" max="11010" width="7.625" style="20" customWidth="1"/>
    <col min="11011" max="11011" width="5.375" style="20" customWidth="1"/>
    <col min="11012" max="11012" width="7.375" style="20" customWidth="1"/>
    <col min="11013" max="11013" width="11.5" style="20" customWidth="1"/>
    <col min="11014" max="11014" width="13.875" style="20" customWidth="1"/>
    <col min="11015" max="11015" width="7.625" style="20" customWidth="1"/>
    <col min="11016" max="11016" width="5.375" style="20" customWidth="1"/>
    <col min="11017" max="11017" width="7.375" style="20" customWidth="1"/>
    <col min="11018" max="11018" width="11.5" style="20" customWidth="1"/>
    <col min="11019" max="11019" width="10" style="20" customWidth="1"/>
    <col min="11020" max="11020" width="3.875" style="20" customWidth="1"/>
    <col min="11021" max="11255" width="9" style="20"/>
    <col min="11256" max="11256" width="3.625" style="20" customWidth="1"/>
    <col min="11257" max="11257" width="18.625" style="20" customWidth="1"/>
    <col min="11258" max="11259" width="0" style="20" hidden="1" customWidth="1"/>
    <col min="11260" max="11260" width="12.125" style="20" bestFit="1" customWidth="1"/>
    <col min="11261" max="11261" width="7.625" style="20" customWidth="1"/>
    <col min="11262" max="11262" width="5.375" style="20" customWidth="1"/>
    <col min="11263" max="11263" width="7.375" style="20" customWidth="1"/>
    <col min="11264" max="11264" width="11.5" style="20" customWidth="1"/>
    <col min="11265" max="11265" width="13.875" style="20" customWidth="1"/>
    <col min="11266" max="11266" width="7.625" style="20" customWidth="1"/>
    <col min="11267" max="11267" width="5.375" style="20" customWidth="1"/>
    <col min="11268" max="11268" width="7.375" style="20" customWidth="1"/>
    <col min="11269" max="11269" width="11.5" style="20" customWidth="1"/>
    <col min="11270" max="11270" width="13.875" style="20" customWidth="1"/>
    <col min="11271" max="11271" width="7.625" style="20" customWidth="1"/>
    <col min="11272" max="11272" width="5.375" style="20" customWidth="1"/>
    <col min="11273" max="11273" width="7.375" style="20" customWidth="1"/>
    <col min="11274" max="11274" width="11.5" style="20" customWidth="1"/>
    <col min="11275" max="11275" width="10" style="20" customWidth="1"/>
    <col min="11276" max="11276" width="3.875" style="20" customWidth="1"/>
    <col min="11277" max="11511" width="9" style="20"/>
    <col min="11512" max="11512" width="3.625" style="20" customWidth="1"/>
    <col min="11513" max="11513" width="18.625" style="20" customWidth="1"/>
    <col min="11514" max="11515" width="0" style="20" hidden="1" customWidth="1"/>
    <col min="11516" max="11516" width="12.125" style="20" bestFit="1" customWidth="1"/>
    <col min="11517" max="11517" width="7.625" style="20" customWidth="1"/>
    <col min="11518" max="11518" width="5.375" style="20" customWidth="1"/>
    <col min="11519" max="11519" width="7.375" style="20" customWidth="1"/>
    <col min="11520" max="11520" width="11.5" style="20" customWidth="1"/>
    <col min="11521" max="11521" width="13.875" style="20" customWidth="1"/>
    <col min="11522" max="11522" width="7.625" style="20" customWidth="1"/>
    <col min="11523" max="11523" width="5.375" style="20" customWidth="1"/>
    <col min="11524" max="11524" width="7.375" style="20" customWidth="1"/>
    <col min="11525" max="11525" width="11.5" style="20" customWidth="1"/>
    <col min="11526" max="11526" width="13.875" style="20" customWidth="1"/>
    <col min="11527" max="11527" width="7.625" style="20" customWidth="1"/>
    <col min="11528" max="11528" width="5.375" style="20" customWidth="1"/>
    <col min="11529" max="11529" width="7.375" style="20" customWidth="1"/>
    <col min="11530" max="11530" width="11.5" style="20" customWidth="1"/>
    <col min="11531" max="11531" width="10" style="20" customWidth="1"/>
    <col min="11532" max="11532" width="3.875" style="20" customWidth="1"/>
    <col min="11533" max="11767" width="9" style="20"/>
    <col min="11768" max="11768" width="3.625" style="20" customWidth="1"/>
    <col min="11769" max="11769" width="18.625" style="20" customWidth="1"/>
    <col min="11770" max="11771" width="0" style="20" hidden="1" customWidth="1"/>
    <col min="11772" max="11772" width="12.125" style="20" bestFit="1" customWidth="1"/>
    <col min="11773" max="11773" width="7.625" style="20" customWidth="1"/>
    <col min="11774" max="11774" width="5.375" style="20" customWidth="1"/>
    <col min="11775" max="11775" width="7.375" style="20" customWidth="1"/>
    <col min="11776" max="11776" width="11.5" style="20" customWidth="1"/>
    <col min="11777" max="11777" width="13.875" style="20" customWidth="1"/>
    <col min="11778" max="11778" width="7.625" style="20" customWidth="1"/>
    <col min="11779" max="11779" width="5.375" style="20" customWidth="1"/>
    <col min="11780" max="11780" width="7.375" style="20" customWidth="1"/>
    <col min="11781" max="11781" width="11.5" style="20" customWidth="1"/>
    <col min="11782" max="11782" width="13.875" style="20" customWidth="1"/>
    <col min="11783" max="11783" width="7.625" style="20" customWidth="1"/>
    <col min="11784" max="11784" width="5.375" style="20" customWidth="1"/>
    <col min="11785" max="11785" width="7.375" style="20" customWidth="1"/>
    <col min="11786" max="11786" width="11.5" style="20" customWidth="1"/>
    <col min="11787" max="11787" width="10" style="20" customWidth="1"/>
    <col min="11788" max="11788" width="3.875" style="20" customWidth="1"/>
    <col min="11789" max="12023" width="9" style="20"/>
    <col min="12024" max="12024" width="3.625" style="20" customWidth="1"/>
    <col min="12025" max="12025" width="18.625" style="20" customWidth="1"/>
    <col min="12026" max="12027" width="0" style="20" hidden="1" customWidth="1"/>
    <col min="12028" max="12028" width="12.125" style="20" bestFit="1" customWidth="1"/>
    <col min="12029" max="12029" width="7.625" style="20" customWidth="1"/>
    <col min="12030" max="12030" width="5.375" style="20" customWidth="1"/>
    <col min="12031" max="12031" width="7.375" style="20" customWidth="1"/>
    <col min="12032" max="12032" width="11.5" style="20" customWidth="1"/>
    <col min="12033" max="12033" width="13.875" style="20" customWidth="1"/>
    <col min="12034" max="12034" width="7.625" style="20" customWidth="1"/>
    <col min="12035" max="12035" width="5.375" style="20" customWidth="1"/>
    <col min="12036" max="12036" width="7.375" style="20" customWidth="1"/>
    <col min="12037" max="12037" width="11.5" style="20" customWidth="1"/>
    <col min="12038" max="12038" width="13.875" style="20" customWidth="1"/>
    <col min="12039" max="12039" width="7.625" style="20" customWidth="1"/>
    <col min="12040" max="12040" width="5.375" style="20" customWidth="1"/>
    <col min="12041" max="12041" width="7.375" style="20" customWidth="1"/>
    <col min="12042" max="12042" width="11.5" style="20" customWidth="1"/>
    <col min="12043" max="12043" width="10" style="20" customWidth="1"/>
    <col min="12044" max="12044" width="3.875" style="20" customWidth="1"/>
    <col min="12045" max="12279" width="9" style="20"/>
    <col min="12280" max="12280" width="3.625" style="20" customWidth="1"/>
    <col min="12281" max="12281" width="18.625" style="20" customWidth="1"/>
    <col min="12282" max="12283" width="0" style="20" hidden="1" customWidth="1"/>
    <col min="12284" max="12284" width="12.125" style="20" bestFit="1" customWidth="1"/>
    <col min="12285" max="12285" width="7.625" style="20" customWidth="1"/>
    <col min="12286" max="12286" width="5.375" style="20" customWidth="1"/>
    <col min="12287" max="12287" width="7.375" style="20" customWidth="1"/>
    <col min="12288" max="12288" width="11.5" style="20" customWidth="1"/>
    <col min="12289" max="12289" width="13.875" style="20" customWidth="1"/>
    <col min="12290" max="12290" width="7.625" style="20" customWidth="1"/>
    <col min="12291" max="12291" width="5.375" style="20" customWidth="1"/>
    <col min="12292" max="12292" width="7.375" style="20" customWidth="1"/>
    <col min="12293" max="12293" width="11.5" style="20" customWidth="1"/>
    <col min="12294" max="12294" width="13.875" style="20" customWidth="1"/>
    <col min="12295" max="12295" width="7.625" style="20" customWidth="1"/>
    <col min="12296" max="12296" width="5.375" style="20" customWidth="1"/>
    <col min="12297" max="12297" width="7.375" style="20" customWidth="1"/>
    <col min="12298" max="12298" width="11.5" style="20" customWidth="1"/>
    <col min="12299" max="12299" width="10" style="20" customWidth="1"/>
    <col min="12300" max="12300" width="3.875" style="20" customWidth="1"/>
    <col min="12301" max="12535" width="9" style="20"/>
    <col min="12536" max="12536" width="3.625" style="20" customWidth="1"/>
    <col min="12537" max="12537" width="18.625" style="20" customWidth="1"/>
    <col min="12538" max="12539" width="0" style="20" hidden="1" customWidth="1"/>
    <col min="12540" max="12540" width="12.125" style="20" bestFit="1" customWidth="1"/>
    <col min="12541" max="12541" width="7.625" style="20" customWidth="1"/>
    <col min="12542" max="12542" width="5.375" style="20" customWidth="1"/>
    <col min="12543" max="12543" width="7.375" style="20" customWidth="1"/>
    <col min="12544" max="12544" width="11.5" style="20" customWidth="1"/>
    <col min="12545" max="12545" width="13.875" style="20" customWidth="1"/>
    <col min="12546" max="12546" width="7.625" style="20" customWidth="1"/>
    <col min="12547" max="12547" width="5.375" style="20" customWidth="1"/>
    <col min="12548" max="12548" width="7.375" style="20" customWidth="1"/>
    <col min="12549" max="12549" width="11.5" style="20" customWidth="1"/>
    <col min="12550" max="12550" width="13.875" style="20" customWidth="1"/>
    <col min="12551" max="12551" width="7.625" style="20" customWidth="1"/>
    <col min="12552" max="12552" width="5.375" style="20" customWidth="1"/>
    <col min="12553" max="12553" width="7.375" style="20" customWidth="1"/>
    <col min="12554" max="12554" width="11.5" style="20" customWidth="1"/>
    <col min="12555" max="12555" width="10" style="20" customWidth="1"/>
    <col min="12556" max="12556" width="3.875" style="20" customWidth="1"/>
    <col min="12557" max="12791" width="9" style="20"/>
    <col min="12792" max="12792" width="3.625" style="20" customWidth="1"/>
    <col min="12793" max="12793" width="18.625" style="20" customWidth="1"/>
    <col min="12794" max="12795" width="0" style="20" hidden="1" customWidth="1"/>
    <col min="12796" max="12796" width="12.125" style="20" bestFit="1" customWidth="1"/>
    <col min="12797" max="12797" width="7.625" style="20" customWidth="1"/>
    <col min="12798" max="12798" width="5.375" style="20" customWidth="1"/>
    <col min="12799" max="12799" width="7.375" style="20" customWidth="1"/>
    <col min="12800" max="12800" width="11.5" style="20" customWidth="1"/>
    <col min="12801" max="12801" width="13.875" style="20" customWidth="1"/>
    <col min="12802" max="12802" width="7.625" style="20" customWidth="1"/>
    <col min="12803" max="12803" width="5.375" style="20" customWidth="1"/>
    <col min="12804" max="12804" width="7.375" style="20" customWidth="1"/>
    <col min="12805" max="12805" width="11.5" style="20" customWidth="1"/>
    <col min="12806" max="12806" width="13.875" style="20" customWidth="1"/>
    <col min="12807" max="12807" width="7.625" style="20" customWidth="1"/>
    <col min="12808" max="12808" width="5.375" style="20" customWidth="1"/>
    <col min="12809" max="12809" width="7.375" style="20" customWidth="1"/>
    <col min="12810" max="12810" width="11.5" style="20" customWidth="1"/>
    <col min="12811" max="12811" width="10" style="20" customWidth="1"/>
    <col min="12812" max="12812" width="3.875" style="20" customWidth="1"/>
    <col min="12813" max="13047" width="9" style="20"/>
    <col min="13048" max="13048" width="3.625" style="20" customWidth="1"/>
    <col min="13049" max="13049" width="18.625" style="20" customWidth="1"/>
    <col min="13050" max="13051" width="0" style="20" hidden="1" customWidth="1"/>
    <col min="13052" max="13052" width="12.125" style="20" bestFit="1" customWidth="1"/>
    <col min="13053" max="13053" width="7.625" style="20" customWidth="1"/>
    <col min="13054" max="13054" width="5.375" style="20" customWidth="1"/>
    <col min="13055" max="13055" width="7.375" style="20" customWidth="1"/>
    <col min="13056" max="13056" width="11.5" style="20" customWidth="1"/>
    <col min="13057" max="13057" width="13.875" style="20" customWidth="1"/>
    <col min="13058" max="13058" width="7.625" style="20" customWidth="1"/>
    <col min="13059" max="13059" width="5.375" style="20" customWidth="1"/>
    <col min="13060" max="13060" width="7.375" style="20" customWidth="1"/>
    <col min="13061" max="13061" width="11.5" style="20" customWidth="1"/>
    <col min="13062" max="13062" width="13.875" style="20" customWidth="1"/>
    <col min="13063" max="13063" width="7.625" style="20" customWidth="1"/>
    <col min="13064" max="13064" width="5.375" style="20" customWidth="1"/>
    <col min="13065" max="13065" width="7.375" style="20" customWidth="1"/>
    <col min="13066" max="13066" width="11.5" style="20" customWidth="1"/>
    <col min="13067" max="13067" width="10" style="20" customWidth="1"/>
    <col min="13068" max="13068" width="3.875" style="20" customWidth="1"/>
    <col min="13069" max="13303" width="9" style="20"/>
    <col min="13304" max="13304" width="3.625" style="20" customWidth="1"/>
    <col min="13305" max="13305" width="18.625" style="20" customWidth="1"/>
    <col min="13306" max="13307" width="0" style="20" hidden="1" customWidth="1"/>
    <col min="13308" max="13308" width="12.125" style="20" bestFit="1" customWidth="1"/>
    <col min="13309" max="13309" width="7.625" style="20" customWidth="1"/>
    <col min="13310" max="13310" width="5.375" style="20" customWidth="1"/>
    <col min="13311" max="13311" width="7.375" style="20" customWidth="1"/>
    <col min="13312" max="13312" width="11.5" style="20" customWidth="1"/>
    <col min="13313" max="13313" width="13.875" style="20" customWidth="1"/>
    <col min="13314" max="13314" width="7.625" style="20" customWidth="1"/>
    <col min="13315" max="13315" width="5.375" style="20" customWidth="1"/>
    <col min="13316" max="13316" width="7.375" style="20" customWidth="1"/>
    <col min="13317" max="13317" width="11.5" style="20" customWidth="1"/>
    <col min="13318" max="13318" width="13.875" style="20" customWidth="1"/>
    <col min="13319" max="13319" width="7.625" style="20" customWidth="1"/>
    <col min="13320" max="13320" width="5.375" style="20" customWidth="1"/>
    <col min="13321" max="13321" width="7.375" style="20" customWidth="1"/>
    <col min="13322" max="13322" width="11.5" style="20" customWidth="1"/>
    <col min="13323" max="13323" width="10" style="20" customWidth="1"/>
    <col min="13324" max="13324" width="3.875" style="20" customWidth="1"/>
    <col min="13325" max="13559" width="9" style="20"/>
    <col min="13560" max="13560" width="3.625" style="20" customWidth="1"/>
    <col min="13561" max="13561" width="18.625" style="20" customWidth="1"/>
    <col min="13562" max="13563" width="0" style="20" hidden="1" customWidth="1"/>
    <col min="13564" max="13564" width="12.125" style="20" bestFit="1" customWidth="1"/>
    <col min="13565" max="13565" width="7.625" style="20" customWidth="1"/>
    <col min="13566" max="13566" width="5.375" style="20" customWidth="1"/>
    <col min="13567" max="13567" width="7.375" style="20" customWidth="1"/>
    <col min="13568" max="13568" width="11.5" style="20" customWidth="1"/>
    <col min="13569" max="13569" width="13.875" style="20" customWidth="1"/>
    <col min="13570" max="13570" width="7.625" style="20" customWidth="1"/>
    <col min="13571" max="13571" width="5.375" style="20" customWidth="1"/>
    <col min="13572" max="13572" width="7.375" style="20" customWidth="1"/>
    <col min="13573" max="13573" width="11.5" style="20" customWidth="1"/>
    <col min="13574" max="13574" width="13.875" style="20" customWidth="1"/>
    <col min="13575" max="13575" width="7.625" style="20" customWidth="1"/>
    <col min="13576" max="13576" width="5.375" style="20" customWidth="1"/>
    <col min="13577" max="13577" width="7.375" style="20" customWidth="1"/>
    <col min="13578" max="13578" width="11.5" style="20" customWidth="1"/>
    <col min="13579" max="13579" width="10" style="20" customWidth="1"/>
    <col min="13580" max="13580" width="3.875" style="20" customWidth="1"/>
    <col min="13581" max="13815" width="9" style="20"/>
    <col min="13816" max="13816" width="3.625" style="20" customWidth="1"/>
    <col min="13817" max="13817" width="18.625" style="20" customWidth="1"/>
    <col min="13818" max="13819" width="0" style="20" hidden="1" customWidth="1"/>
    <col min="13820" max="13820" width="12.125" style="20" bestFit="1" customWidth="1"/>
    <col min="13821" max="13821" width="7.625" style="20" customWidth="1"/>
    <col min="13822" max="13822" width="5.375" style="20" customWidth="1"/>
    <col min="13823" max="13823" width="7.375" style="20" customWidth="1"/>
    <col min="13824" max="13824" width="11.5" style="20" customWidth="1"/>
    <col min="13825" max="13825" width="13.875" style="20" customWidth="1"/>
    <col min="13826" max="13826" width="7.625" style="20" customWidth="1"/>
    <col min="13827" max="13827" width="5.375" style="20" customWidth="1"/>
    <col min="13828" max="13828" width="7.375" style="20" customWidth="1"/>
    <col min="13829" max="13829" width="11.5" style="20" customWidth="1"/>
    <col min="13830" max="13830" width="13.875" style="20" customWidth="1"/>
    <col min="13831" max="13831" width="7.625" style="20" customWidth="1"/>
    <col min="13832" max="13832" width="5.375" style="20" customWidth="1"/>
    <col min="13833" max="13833" width="7.375" style="20" customWidth="1"/>
    <col min="13834" max="13834" width="11.5" style="20" customWidth="1"/>
    <col min="13835" max="13835" width="10" style="20" customWidth="1"/>
    <col min="13836" max="13836" width="3.875" style="20" customWidth="1"/>
    <col min="13837" max="14071" width="9" style="20"/>
    <col min="14072" max="14072" width="3.625" style="20" customWidth="1"/>
    <col min="14073" max="14073" width="18.625" style="20" customWidth="1"/>
    <col min="14074" max="14075" width="0" style="20" hidden="1" customWidth="1"/>
    <col min="14076" max="14076" width="12.125" style="20" bestFit="1" customWidth="1"/>
    <col min="14077" max="14077" width="7.625" style="20" customWidth="1"/>
    <col min="14078" max="14078" width="5.375" style="20" customWidth="1"/>
    <col min="14079" max="14079" width="7.375" style="20" customWidth="1"/>
    <col min="14080" max="14080" width="11.5" style="20" customWidth="1"/>
    <col min="14081" max="14081" width="13.875" style="20" customWidth="1"/>
    <col min="14082" max="14082" width="7.625" style="20" customWidth="1"/>
    <col min="14083" max="14083" width="5.375" style="20" customWidth="1"/>
    <col min="14084" max="14084" width="7.375" style="20" customWidth="1"/>
    <col min="14085" max="14085" width="11.5" style="20" customWidth="1"/>
    <col min="14086" max="14086" width="13.875" style="20" customWidth="1"/>
    <col min="14087" max="14087" width="7.625" style="20" customWidth="1"/>
    <col min="14088" max="14088" width="5.375" style="20" customWidth="1"/>
    <col min="14089" max="14089" width="7.375" style="20" customWidth="1"/>
    <col min="14090" max="14090" width="11.5" style="20" customWidth="1"/>
    <col min="14091" max="14091" width="10" style="20" customWidth="1"/>
    <col min="14092" max="14092" width="3.875" style="20" customWidth="1"/>
    <col min="14093" max="14327" width="9" style="20"/>
    <col min="14328" max="14328" width="3.625" style="20" customWidth="1"/>
    <col min="14329" max="14329" width="18.625" style="20" customWidth="1"/>
    <col min="14330" max="14331" width="0" style="20" hidden="1" customWidth="1"/>
    <col min="14332" max="14332" width="12.125" style="20" bestFit="1" customWidth="1"/>
    <col min="14333" max="14333" width="7.625" style="20" customWidth="1"/>
    <col min="14334" max="14334" width="5.375" style="20" customWidth="1"/>
    <col min="14335" max="14335" width="7.375" style="20" customWidth="1"/>
    <col min="14336" max="14336" width="11.5" style="20" customWidth="1"/>
    <col min="14337" max="14337" width="13.875" style="20" customWidth="1"/>
    <col min="14338" max="14338" width="7.625" style="20" customWidth="1"/>
    <col min="14339" max="14339" width="5.375" style="20" customWidth="1"/>
    <col min="14340" max="14340" width="7.375" style="20" customWidth="1"/>
    <col min="14341" max="14341" width="11.5" style="20" customWidth="1"/>
    <col min="14342" max="14342" width="13.875" style="20" customWidth="1"/>
    <col min="14343" max="14343" width="7.625" style="20" customWidth="1"/>
    <col min="14344" max="14344" width="5.375" style="20" customWidth="1"/>
    <col min="14345" max="14345" width="7.375" style="20" customWidth="1"/>
    <col min="14346" max="14346" width="11.5" style="20" customWidth="1"/>
    <col min="14347" max="14347" width="10" style="20" customWidth="1"/>
    <col min="14348" max="14348" width="3.875" style="20" customWidth="1"/>
    <col min="14349" max="14583" width="9" style="20"/>
    <col min="14584" max="14584" width="3.625" style="20" customWidth="1"/>
    <col min="14585" max="14585" width="18.625" style="20" customWidth="1"/>
    <col min="14586" max="14587" width="0" style="20" hidden="1" customWidth="1"/>
    <col min="14588" max="14588" width="12.125" style="20" bestFit="1" customWidth="1"/>
    <col min="14589" max="14589" width="7.625" style="20" customWidth="1"/>
    <col min="14590" max="14590" width="5.375" style="20" customWidth="1"/>
    <col min="14591" max="14591" width="7.375" style="20" customWidth="1"/>
    <col min="14592" max="14592" width="11.5" style="20" customWidth="1"/>
    <col min="14593" max="14593" width="13.875" style="20" customWidth="1"/>
    <col min="14594" max="14594" width="7.625" style="20" customWidth="1"/>
    <col min="14595" max="14595" width="5.375" style="20" customWidth="1"/>
    <col min="14596" max="14596" width="7.375" style="20" customWidth="1"/>
    <col min="14597" max="14597" width="11.5" style="20" customWidth="1"/>
    <col min="14598" max="14598" width="13.875" style="20" customWidth="1"/>
    <col min="14599" max="14599" width="7.625" style="20" customWidth="1"/>
    <col min="14600" max="14600" width="5.375" style="20" customWidth="1"/>
    <col min="14601" max="14601" width="7.375" style="20" customWidth="1"/>
    <col min="14602" max="14602" width="11.5" style="20" customWidth="1"/>
    <col min="14603" max="14603" width="10" style="20" customWidth="1"/>
    <col min="14604" max="14604" width="3.875" style="20" customWidth="1"/>
    <col min="14605" max="14839" width="9" style="20"/>
    <col min="14840" max="14840" width="3.625" style="20" customWidth="1"/>
    <col min="14841" max="14841" width="18.625" style="20" customWidth="1"/>
    <col min="14842" max="14843" width="0" style="20" hidden="1" customWidth="1"/>
    <col min="14844" max="14844" width="12.125" style="20" bestFit="1" customWidth="1"/>
    <col min="14845" max="14845" width="7.625" style="20" customWidth="1"/>
    <col min="14846" max="14846" width="5.375" style="20" customWidth="1"/>
    <col min="14847" max="14847" width="7.375" style="20" customWidth="1"/>
    <col min="14848" max="14848" width="11.5" style="20" customWidth="1"/>
    <col min="14849" max="14849" width="13.875" style="20" customWidth="1"/>
    <col min="14850" max="14850" width="7.625" style="20" customWidth="1"/>
    <col min="14851" max="14851" width="5.375" style="20" customWidth="1"/>
    <col min="14852" max="14852" width="7.375" style="20" customWidth="1"/>
    <col min="14853" max="14853" width="11.5" style="20" customWidth="1"/>
    <col min="14854" max="14854" width="13.875" style="20" customWidth="1"/>
    <col min="14855" max="14855" width="7.625" style="20" customWidth="1"/>
    <col min="14856" max="14856" width="5.375" style="20" customWidth="1"/>
    <col min="14857" max="14857" width="7.375" style="20" customWidth="1"/>
    <col min="14858" max="14858" width="11.5" style="20" customWidth="1"/>
    <col min="14859" max="14859" width="10" style="20" customWidth="1"/>
    <col min="14860" max="14860" width="3.875" style="20" customWidth="1"/>
    <col min="14861" max="15095" width="9" style="20"/>
    <col min="15096" max="15096" width="3.625" style="20" customWidth="1"/>
    <col min="15097" max="15097" width="18.625" style="20" customWidth="1"/>
    <col min="15098" max="15099" width="0" style="20" hidden="1" customWidth="1"/>
    <col min="15100" max="15100" width="12.125" style="20" bestFit="1" customWidth="1"/>
    <col min="15101" max="15101" width="7.625" style="20" customWidth="1"/>
    <col min="15102" max="15102" width="5.375" style="20" customWidth="1"/>
    <col min="15103" max="15103" width="7.375" style="20" customWidth="1"/>
    <col min="15104" max="15104" width="11.5" style="20" customWidth="1"/>
    <col min="15105" max="15105" width="13.875" style="20" customWidth="1"/>
    <col min="15106" max="15106" width="7.625" style="20" customWidth="1"/>
    <col min="15107" max="15107" width="5.375" style="20" customWidth="1"/>
    <col min="15108" max="15108" width="7.375" style="20" customWidth="1"/>
    <col min="15109" max="15109" width="11.5" style="20" customWidth="1"/>
    <col min="15110" max="15110" width="13.875" style="20" customWidth="1"/>
    <col min="15111" max="15111" width="7.625" style="20" customWidth="1"/>
    <col min="15112" max="15112" width="5.375" style="20" customWidth="1"/>
    <col min="15113" max="15113" width="7.375" style="20" customWidth="1"/>
    <col min="15114" max="15114" width="11.5" style="20" customWidth="1"/>
    <col min="15115" max="15115" width="10" style="20" customWidth="1"/>
    <col min="15116" max="15116" width="3.875" style="20" customWidth="1"/>
    <col min="15117" max="15351" width="9" style="20"/>
    <col min="15352" max="15352" width="3.625" style="20" customWidth="1"/>
    <col min="15353" max="15353" width="18.625" style="20" customWidth="1"/>
    <col min="15354" max="15355" width="0" style="20" hidden="1" customWidth="1"/>
    <col min="15356" max="15356" width="12.125" style="20" bestFit="1" customWidth="1"/>
    <col min="15357" max="15357" width="7.625" style="20" customWidth="1"/>
    <col min="15358" max="15358" width="5.375" style="20" customWidth="1"/>
    <col min="15359" max="15359" width="7.375" style="20" customWidth="1"/>
    <col min="15360" max="15360" width="11.5" style="20" customWidth="1"/>
    <col min="15361" max="15361" width="13.875" style="20" customWidth="1"/>
    <col min="15362" max="15362" width="7.625" style="20" customWidth="1"/>
    <col min="15363" max="15363" width="5.375" style="20" customWidth="1"/>
    <col min="15364" max="15364" width="7.375" style="20" customWidth="1"/>
    <col min="15365" max="15365" width="11.5" style="20" customWidth="1"/>
    <col min="15366" max="15366" width="13.875" style="20" customWidth="1"/>
    <col min="15367" max="15367" width="7.625" style="20" customWidth="1"/>
    <col min="15368" max="15368" width="5.375" style="20" customWidth="1"/>
    <col min="15369" max="15369" width="7.375" style="20" customWidth="1"/>
    <col min="15370" max="15370" width="11.5" style="20" customWidth="1"/>
    <col min="15371" max="15371" width="10" style="20" customWidth="1"/>
    <col min="15372" max="15372" width="3.875" style="20" customWidth="1"/>
    <col min="15373" max="15607" width="9" style="20"/>
    <col min="15608" max="15608" width="3.625" style="20" customWidth="1"/>
    <col min="15609" max="15609" width="18.625" style="20" customWidth="1"/>
    <col min="15610" max="15611" width="0" style="20" hidden="1" customWidth="1"/>
    <col min="15612" max="15612" width="12.125" style="20" bestFit="1" customWidth="1"/>
    <col min="15613" max="15613" width="7.625" style="20" customWidth="1"/>
    <col min="15614" max="15614" width="5.375" style="20" customWidth="1"/>
    <col min="15615" max="15615" width="7.375" style="20" customWidth="1"/>
    <col min="15616" max="15616" width="11.5" style="20" customWidth="1"/>
    <col min="15617" max="15617" width="13.875" style="20" customWidth="1"/>
    <col min="15618" max="15618" width="7.625" style="20" customWidth="1"/>
    <col min="15619" max="15619" width="5.375" style="20" customWidth="1"/>
    <col min="15620" max="15620" width="7.375" style="20" customWidth="1"/>
    <col min="15621" max="15621" width="11.5" style="20" customWidth="1"/>
    <col min="15622" max="15622" width="13.875" style="20" customWidth="1"/>
    <col min="15623" max="15623" width="7.625" style="20" customWidth="1"/>
    <col min="15624" max="15624" width="5.375" style="20" customWidth="1"/>
    <col min="15625" max="15625" width="7.375" style="20" customWidth="1"/>
    <col min="15626" max="15626" width="11.5" style="20" customWidth="1"/>
    <col min="15627" max="15627" width="10" style="20" customWidth="1"/>
    <col min="15628" max="15628" width="3.875" style="20" customWidth="1"/>
    <col min="15629" max="15863" width="9" style="20"/>
    <col min="15864" max="15864" width="3.625" style="20" customWidth="1"/>
    <col min="15865" max="15865" width="18.625" style="20" customWidth="1"/>
    <col min="15866" max="15867" width="0" style="20" hidden="1" customWidth="1"/>
    <col min="15868" max="15868" width="12.125" style="20" bestFit="1" customWidth="1"/>
    <col min="15869" max="15869" width="7.625" style="20" customWidth="1"/>
    <col min="15870" max="15870" width="5.375" style="20" customWidth="1"/>
    <col min="15871" max="15871" width="7.375" style="20" customWidth="1"/>
    <col min="15872" max="15872" width="11.5" style="20" customWidth="1"/>
    <col min="15873" max="15873" width="13.875" style="20" customWidth="1"/>
    <col min="15874" max="15874" width="7.625" style="20" customWidth="1"/>
    <col min="15875" max="15875" width="5.375" style="20" customWidth="1"/>
    <col min="15876" max="15876" width="7.375" style="20" customWidth="1"/>
    <col min="15877" max="15877" width="11.5" style="20" customWidth="1"/>
    <col min="15878" max="15878" width="13.875" style="20" customWidth="1"/>
    <col min="15879" max="15879" width="7.625" style="20" customWidth="1"/>
    <col min="15880" max="15880" width="5.375" style="20" customWidth="1"/>
    <col min="15881" max="15881" width="7.375" style="20" customWidth="1"/>
    <col min="15882" max="15882" width="11.5" style="20" customWidth="1"/>
    <col min="15883" max="15883" width="10" style="20" customWidth="1"/>
    <col min="15884" max="15884" width="3.875" style="20" customWidth="1"/>
    <col min="15885" max="16119" width="9" style="20"/>
    <col min="16120" max="16120" width="3.625" style="20" customWidth="1"/>
    <col min="16121" max="16121" width="18.625" style="20" customWidth="1"/>
    <col min="16122" max="16123" width="0" style="20" hidden="1" customWidth="1"/>
    <col min="16124" max="16124" width="12.125" style="20" bestFit="1" customWidth="1"/>
    <col min="16125" max="16125" width="7.625" style="20" customWidth="1"/>
    <col min="16126" max="16126" width="5.375" style="20" customWidth="1"/>
    <col min="16127" max="16127" width="7.375" style="20" customWidth="1"/>
    <col min="16128" max="16128" width="11.5" style="20" customWidth="1"/>
    <col min="16129" max="16129" width="13.875" style="20" customWidth="1"/>
    <col min="16130" max="16130" width="7.625" style="20" customWidth="1"/>
    <col min="16131" max="16131" width="5.375" style="20" customWidth="1"/>
    <col min="16132" max="16132" width="7.375" style="20" customWidth="1"/>
    <col min="16133" max="16133" width="11.5" style="20" customWidth="1"/>
    <col min="16134" max="16134" width="13.875" style="20" customWidth="1"/>
    <col min="16135" max="16135" width="7.625" style="20" customWidth="1"/>
    <col min="16136" max="16136" width="5.375" style="20" customWidth="1"/>
    <col min="16137" max="16137" width="7.375" style="20" customWidth="1"/>
    <col min="16138" max="16138" width="11.5" style="20" customWidth="1"/>
    <col min="16139" max="16139" width="10" style="20" customWidth="1"/>
    <col min="16140" max="16140" width="3.875" style="20" customWidth="1"/>
    <col min="16141" max="16384" width="9" style="20"/>
  </cols>
  <sheetData>
    <row r="1" spans="1:12" ht="27.75" customHeight="1">
      <c r="A1" s="115" t="s">
        <v>170</v>
      </c>
    </row>
    <row r="2" spans="1:12" ht="21" customHeight="1">
      <c r="A2" s="247" t="s">
        <v>94</v>
      </c>
      <c r="B2" s="247"/>
      <c r="C2" s="247"/>
      <c r="D2" s="247"/>
      <c r="E2" s="247"/>
      <c r="F2" s="247"/>
      <c r="G2" s="247"/>
      <c r="H2" s="247"/>
      <c r="I2" s="247"/>
      <c r="J2" s="247"/>
      <c r="K2" s="247"/>
    </row>
    <row r="3" spans="1:12" ht="10.5" customHeight="1">
      <c r="A3" s="41"/>
      <c r="B3" s="41"/>
      <c r="C3" s="41"/>
      <c r="D3" s="41"/>
      <c r="E3" s="41"/>
      <c r="F3" s="41"/>
      <c r="G3" s="41"/>
      <c r="H3" s="41"/>
      <c r="I3" s="41"/>
      <c r="J3" s="41"/>
      <c r="K3" s="41"/>
    </row>
    <row r="4" spans="1:12" ht="18" customHeight="1">
      <c r="A4" s="248" t="s">
        <v>45</v>
      </c>
      <c r="B4" s="248"/>
      <c r="C4" s="248"/>
      <c r="D4" s="248"/>
      <c r="E4" s="265" t="str">
        <f>IF('点検結果報告書（例）'!G20="","",'点検結果報告書（例）'!G20)</f>
        <v>237○○○</v>
      </c>
      <c r="F4" s="265"/>
      <c r="G4" s="42"/>
      <c r="H4" s="43" t="s">
        <v>82</v>
      </c>
      <c r="I4" s="265" t="str">
        <f>IF('点検結果報告書（例）'!G18="","",'点検結果報告書（例）'!G18)</f>
        <v>○○○介護センター</v>
      </c>
      <c r="J4" s="265"/>
      <c r="K4" s="265"/>
    </row>
    <row r="5" spans="1:12" ht="16.5" customHeight="1" thickBot="1">
      <c r="A5" s="44"/>
      <c r="B5" s="44"/>
      <c r="C5" s="44"/>
      <c r="D5" s="44"/>
      <c r="E5" s="44"/>
      <c r="F5" s="44"/>
      <c r="G5" s="44"/>
      <c r="H5" s="44"/>
      <c r="I5" s="44"/>
      <c r="J5" s="44"/>
    </row>
    <row r="6" spans="1:12" ht="21" customHeight="1">
      <c r="A6" s="234" t="s">
        <v>46</v>
      </c>
      <c r="B6" s="262" t="s">
        <v>52</v>
      </c>
      <c r="C6" s="266" t="s">
        <v>165</v>
      </c>
      <c r="D6" s="257" t="s">
        <v>87</v>
      </c>
      <c r="E6" s="257" t="s">
        <v>47</v>
      </c>
      <c r="F6" s="257"/>
      <c r="G6" s="258"/>
      <c r="H6" s="258"/>
      <c r="I6" s="258"/>
      <c r="J6" s="258"/>
      <c r="K6" s="234" t="s">
        <v>48</v>
      </c>
      <c r="L6" s="45"/>
    </row>
    <row r="7" spans="1:12" ht="17.25" customHeight="1">
      <c r="A7" s="235"/>
      <c r="B7" s="263"/>
      <c r="C7" s="267"/>
      <c r="D7" s="245"/>
      <c r="E7" s="260"/>
      <c r="F7" s="250"/>
      <c r="G7" s="252" t="s">
        <v>30</v>
      </c>
      <c r="H7" s="252" t="s">
        <v>7</v>
      </c>
      <c r="I7" s="255" t="s">
        <v>8</v>
      </c>
      <c r="J7" s="256"/>
      <c r="K7" s="235"/>
      <c r="L7" s="46"/>
    </row>
    <row r="8" spans="1:12" ht="17.25" customHeight="1" thickBot="1">
      <c r="A8" s="249"/>
      <c r="B8" s="264"/>
      <c r="C8" s="268"/>
      <c r="D8" s="259"/>
      <c r="E8" s="261"/>
      <c r="F8" s="251"/>
      <c r="G8" s="253"/>
      <c r="H8" s="254"/>
      <c r="I8" s="47" t="s">
        <v>9</v>
      </c>
      <c r="J8" s="48" t="s">
        <v>10</v>
      </c>
      <c r="K8" s="249"/>
      <c r="L8" s="46"/>
    </row>
    <row r="9" spans="1:12" ht="20.25" customHeight="1">
      <c r="A9" s="234">
        <v>1</v>
      </c>
      <c r="B9" s="234"/>
      <c r="C9" s="80" t="str">
        <f>IF(B9="","",B9)</f>
        <v/>
      </c>
      <c r="D9" s="237" t="s">
        <v>188</v>
      </c>
      <c r="E9" s="240">
        <v>23103</v>
      </c>
      <c r="F9" s="18" t="s">
        <v>11</v>
      </c>
      <c r="G9" s="154">
        <v>7</v>
      </c>
      <c r="H9" s="155">
        <v>177191</v>
      </c>
      <c r="I9" s="155">
        <v>1762159</v>
      </c>
      <c r="J9" s="156">
        <v>195797</v>
      </c>
      <c r="K9" s="234"/>
      <c r="L9" s="21"/>
    </row>
    <row r="10" spans="1:12" ht="20.25" customHeight="1">
      <c r="A10" s="235"/>
      <c r="B10" s="235"/>
      <c r="C10" s="81" t="str">
        <f>IF(B9="","",B9)</f>
        <v/>
      </c>
      <c r="D10" s="238"/>
      <c r="E10" s="241"/>
      <c r="F10" s="22" t="s">
        <v>12</v>
      </c>
      <c r="G10" s="157">
        <v>7</v>
      </c>
      <c r="H10" s="158">
        <v>123543</v>
      </c>
      <c r="I10" s="158">
        <v>1228626</v>
      </c>
      <c r="J10" s="159">
        <v>136521</v>
      </c>
      <c r="K10" s="235"/>
      <c r="L10" s="21"/>
    </row>
    <row r="11" spans="1:12" ht="20.25" customHeight="1">
      <c r="A11" s="236"/>
      <c r="B11" s="236"/>
      <c r="C11" s="82" t="str">
        <f>IF(B9="","",B9)</f>
        <v/>
      </c>
      <c r="D11" s="239"/>
      <c r="E11" s="242"/>
      <c r="F11" s="50" t="s">
        <v>51</v>
      </c>
      <c r="G11" s="160"/>
      <c r="H11" s="162">
        <f>H9-H10</f>
        <v>53648</v>
      </c>
      <c r="I11" s="162">
        <f t="shared" ref="I11:J11" si="0">I9-I10</f>
        <v>533533</v>
      </c>
      <c r="J11" s="162">
        <f t="shared" si="0"/>
        <v>59276</v>
      </c>
      <c r="K11" s="236"/>
      <c r="L11" s="21"/>
    </row>
    <row r="12" spans="1:12" ht="20.25" customHeight="1">
      <c r="A12" s="243">
        <v>2</v>
      </c>
      <c r="B12" s="243" t="s">
        <v>190</v>
      </c>
      <c r="C12" s="83" t="str">
        <f t="shared" ref="C12" si="1">IF(B12="","",B12)</f>
        <v>○</v>
      </c>
      <c r="D12" s="269" t="s">
        <v>189</v>
      </c>
      <c r="E12" s="272">
        <v>23101</v>
      </c>
      <c r="F12" s="52" t="s">
        <v>11</v>
      </c>
      <c r="G12" s="161">
        <v>3</v>
      </c>
      <c r="H12" s="163">
        <v>75939</v>
      </c>
      <c r="I12" s="163">
        <v>839124</v>
      </c>
      <c r="J12" s="164">
        <v>0</v>
      </c>
      <c r="K12" s="243"/>
      <c r="L12" s="21"/>
    </row>
    <row r="13" spans="1:12" ht="20.25" customHeight="1">
      <c r="A13" s="235"/>
      <c r="B13" s="235"/>
      <c r="C13" s="84" t="str">
        <f t="shared" ref="C13" si="2">IF(B12="","",B12)</f>
        <v>○</v>
      </c>
      <c r="D13" s="270"/>
      <c r="E13" s="241"/>
      <c r="F13" s="22" t="s">
        <v>12</v>
      </c>
      <c r="G13" s="157">
        <v>3</v>
      </c>
      <c r="H13" s="165">
        <v>52947</v>
      </c>
      <c r="I13" s="165">
        <v>585063</v>
      </c>
      <c r="J13" s="166">
        <v>0</v>
      </c>
      <c r="K13" s="235"/>
      <c r="L13" s="21"/>
    </row>
    <row r="14" spans="1:12" ht="20.25" customHeight="1" thickBot="1">
      <c r="A14" s="236"/>
      <c r="B14" s="236"/>
      <c r="C14" s="85" t="str">
        <f t="shared" ref="C14" si="3">IF(B12="","",B12)</f>
        <v>○</v>
      </c>
      <c r="D14" s="271"/>
      <c r="E14" s="242"/>
      <c r="F14" s="50" t="s">
        <v>51</v>
      </c>
      <c r="G14" s="160"/>
      <c r="H14" s="162">
        <f>H12-H13</f>
        <v>22992</v>
      </c>
      <c r="I14" s="162">
        <f t="shared" ref="I14:J14" si="4">I12-I13</f>
        <v>254061</v>
      </c>
      <c r="J14" s="162">
        <f t="shared" si="4"/>
        <v>0</v>
      </c>
      <c r="K14" s="236"/>
      <c r="L14" s="21"/>
    </row>
    <row r="15" spans="1:12" ht="20.25" customHeight="1">
      <c r="A15" s="243">
        <v>3</v>
      </c>
      <c r="B15" s="243"/>
      <c r="C15" s="83" t="str">
        <f t="shared" ref="C15" si="5">IF(B15="","",B15)</f>
        <v/>
      </c>
      <c r="D15" s="244"/>
      <c r="E15" s="243"/>
      <c r="F15" s="18" t="s">
        <v>11</v>
      </c>
      <c r="G15" s="53"/>
      <c r="H15" s="54"/>
      <c r="I15" s="54"/>
      <c r="J15" s="55"/>
      <c r="K15" s="243"/>
      <c r="L15" s="21"/>
    </row>
    <row r="16" spans="1:12" ht="20.25" customHeight="1">
      <c r="A16" s="235"/>
      <c r="B16" s="235"/>
      <c r="C16" s="84" t="str">
        <f t="shared" ref="C16" si="6">IF(B15="","",B15)</f>
        <v/>
      </c>
      <c r="D16" s="245"/>
      <c r="E16" s="235"/>
      <c r="F16" s="22" t="s">
        <v>12</v>
      </c>
      <c r="G16" s="49"/>
      <c r="H16" s="56"/>
      <c r="I16" s="56"/>
      <c r="J16" s="57"/>
      <c r="K16" s="235"/>
      <c r="L16" s="21"/>
    </row>
    <row r="17" spans="1:12" ht="20.25" customHeight="1" thickBot="1">
      <c r="A17" s="236"/>
      <c r="B17" s="236"/>
      <c r="C17" s="85" t="str">
        <f t="shared" ref="C17" si="7">IF(B15="","",B15)</f>
        <v/>
      </c>
      <c r="D17" s="246"/>
      <c r="E17" s="236"/>
      <c r="F17" s="50" t="s">
        <v>51</v>
      </c>
      <c r="G17" s="51"/>
      <c r="H17" s="59">
        <f>H15-H16</f>
        <v>0</v>
      </c>
      <c r="I17" s="59">
        <f t="shared" ref="I17:J17" si="8">I15-I16</f>
        <v>0</v>
      </c>
      <c r="J17" s="59">
        <f t="shared" si="8"/>
        <v>0</v>
      </c>
      <c r="K17" s="236"/>
      <c r="L17" s="21"/>
    </row>
    <row r="18" spans="1:12" ht="20.25" customHeight="1">
      <c r="A18" s="243">
        <v>4</v>
      </c>
      <c r="B18" s="243"/>
      <c r="C18" s="83" t="str">
        <f t="shared" ref="C18" si="9">IF(B18="","",B18)</f>
        <v/>
      </c>
      <c r="D18" s="244"/>
      <c r="E18" s="243"/>
      <c r="F18" s="18" t="s">
        <v>11</v>
      </c>
      <c r="G18" s="53"/>
      <c r="H18" s="54"/>
      <c r="I18" s="54"/>
      <c r="J18" s="55"/>
      <c r="K18" s="243"/>
      <c r="L18" s="21"/>
    </row>
    <row r="19" spans="1:12" ht="20.25" customHeight="1">
      <c r="A19" s="235"/>
      <c r="B19" s="235"/>
      <c r="C19" s="84" t="str">
        <f t="shared" ref="C19" si="10">IF(B18="","",B18)</f>
        <v/>
      </c>
      <c r="D19" s="245"/>
      <c r="E19" s="235"/>
      <c r="F19" s="22" t="s">
        <v>12</v>
      </c>
      <c r="G19" s="49"/>
      <c r="H19" s="56"/>
      <c r="I19" s="56"/>
      <c r="J19" s="57"/>
      <c r="K19" s="235"/>
      <c r="L19" s="21"/>
    </row>
    <row r="20" spans="1:12" ht="20.25" customHeight="1">
      <c r="A20" s="236"/>
      <c r="B20" s="236"/>
      <c r="C20" s="85" t="str">
        <f t="shared" ref="C20" si="11">IF(B18="","",B18)</f>
        <v/>
      </c>
      <c r="D20" s="246"/>
      <c r="E20" s="236"/>
      <c r="F20" s="50" t="s">
        <v>51</v>
      </c>
      <c r="G20" s="51"/>
      <c r="H20" s="59">
        <f>H18-H19</f>
        <v>0</v>
      </c>
      <c r="I20" s="59">
        <f t="shared" ref="I20:J20" si="12">I18-I19</f>
        <v>0</v>
      </c>
      <c r="J20" s="59">
        <f t="shared" si="12"/>
        <v>0</v>
      </c>
      <c r="K20" s="236"/>
      <c r="L20" s="21"/>
    </row>
    <row r="21" spans="1:12" ht="20.25" customHeight="1">
      <c r="A21" s="243">
        <v>5</v>
      </c>
      <c r="B21" s="243"/>
      <c r="C21" s="83" t="str">
        <f t="shared" ref="C21" si="13">IF(B21="","",B21)</f>
        <v/>
      </c>
      <c r="D21" s="244"/>
      <c r="E21" s="243"/>
      <c r="F21" s="52" t="s">
        <v>11</v>
      </c>
      <c r="G21" s="53"/>
      <c r="H21" s="54"/>
      <c r="I21" s="54"/>
      <c r="J21" s="55"/>
      <c r="K21" s="243"/>
      <c r="L21" s="21"/>
    </row>
    <row r="22" spans="1:12" ht="20.25" customHeight="1">
      <c r="A22" s="235"/>
      <c r="B22" s="235"/>
      <c r="C22" s="84" t="str">
        <f t="shared" ref="C22" si="14">IF(B21="","",B21)</f>
        <v/>
      </c>
      <c r="D22" s="245"/>
      <c r="E22" s="235"/>
      <c r="F22" s="22" t="s">
        <v>12</v>
      </c>
      <c r="G22" s="49"/>
      <c r="H22" s="56"/>
      <c r="I22" s="56"/>
      <c r="J22" s="57"/>
      <c r="K22" s="235"/>
      <c r="L22" s="21"/>
    </row>
    <row r="23" spans="1:12" ht="20.25" customHeight="1">
      <c r="A23" s="236"/>
      <c r="B23" s="236"/>
      <c r="C23" s="85" t="str">
        <f t="shared" ref="C23" si="15">IF(B21="","",B21)</f>
        <v/>
      </c>
      <c r="D23" s="246"/>
      <c r="E23" s="236"/>
      <c r="F23" s="50" t="s">
        <v>51</v>
      </c>
      <c r="G23" s="51"/>
      <c r="H23" s="59">
        <f>H21-H22</f>
        <v>0</v>
      </c>
      <c r="I23" s="59">
        <f t="shared" ref="I23:J23" si="16">I21-I22</f>
        <v>0</v>
      </c>
      <c r="J23" s="59">
        <f t="shared" si="16"/>
        <v>0</v>
      </c>
      <c r="K23" s="236"/>
      <c r="L23" s="21"/>
    </row>
    <row r="24" spans="1:12" ht="20.25" customHeight="1">
      <c r="A24" s="243">
        <v>6</v>
      </c>
      <c r="B24" s="243"/>
      <c r="C24" s="83" t="str">
        <f t="shared" ref="C24" si="17">IF(B24="","",B24)</f>
        <v/>
      </c>
      <c r="D24" s="244"/>
      <c r="E24" s="243"/>
      <c r="F24" s="52" t="s">
        <v>11</v>
      </c>
      <c r="G24" s="53"/>
      <c r="H24" s="54"/>
      <c r="I24" s="54"/>
      <c r="J24" s="55"/>
      <c r="K24" s="243"/>
      <c r="L24" s="21"/>
    </row>
    <row r="25" spans="1:12" ht="20.25" customHeight="1">
      <c r="A25" s="235"/>
      <c r="B25" s="235"/>
      <c r="C25" s="84" t="str">
        <f t="shared" ref="C25" si="18">IF(B24="","",B24)</f>
        <v/>
      </c>
      <c r="D25" s="245"/>
      <c r="E25" s="235"/>
      <c r="F25" s="22" t="s">
        <v>12</v>
      </c>
      <c r="G25" s="49"/>
      <c r="H25" s="56"/>
      <c r="I25" s="56"/>
      <c r="J25" s="57"/>
      <c r="K25" s="235"/>
      <c r="L25" s="21"/>
    </row>
    <row r="26" spans="1:12" ht="20.25" customHeight="1">
      <c r="A26" s="236"/>
      <c r="B26" s="236"/>
      <c r="C26" s="85" t="str">
        <f t="shared" ref="C26" si="19">IF(B24="","",B24)</f>
        <v/>
      </c>
      <c r="D26" s="246"/>
      <c r="E26" s="236"/>
      <c r="F26" s="50" t="s">
        <v>51</v>
      </c>
      <c r="G26" s="51"/>
      <c r="H26" s="59">
        <f>H24-H25</f>
        <v>0</v>
      </c>
      <c r="I26" s="59">
        <f t="shared" ref="I26:J26" si="20">I24-I25</f>
        <v>0</v>
      </c>
      <c r="J26" s="59">
        <f t="shared" si="20"/>
        <v>0</v>
      </c>
      <c r="K26" s="236"/>
      <c r="L26" s="21"/>
    </row>
    <row r="27" spans="1:12" ht="20.25" customHeight="1">
      <c r="A27" s="243">
        <v>7</v>
      </c>
      <c r="B27" s="243"/>
      <c r="C27" s="83" t="str">
        <f t="shared" ref="C27" si="21">IF(B27="","",B27)</f>
        <v/>
      </c>
      <c r="D27" s="244"/>
      <c r="E27" s="243"/>
      <c r="F27" s="52" t="s">
        <v>11</v>
      </c>
      <c r="G27" s="53"/>
      <c r="H27" s="54"/>
      <c r="I27" s="54"/>
      <c r="J27" s="55"/>
      <c r="K27" s="243"/>
      <c r="L27" s="21"/>
    </row>
    <row r="28" spans="1:12" ht="20.25" customHeight="1">
      <c r="A28" s="235"/>
      <c r="B28" s="235"/>
      <c r="C28" s="84" t="str">
        <f t="shared" ref="C28" si="22">IF(B27="","",B27)</f>
        <v/>
      </c>
      <c r="D28" s="245"/>
      <c r="E28" s="235"/>
      <c r="F28" s="22" t="s">
        <v>12</v>
      </c>
      <c r="G28" s="49"/>
      <c r="H28" s="56"/>
      <c r="I28" s="56"/>
      <c r="J28" s="57"/>
      <c r="K28" s="235"/>
      <c r="L28" s="21"/>
    </row>
    <row r="29" spans="1:12" ht="20.25" customHeight="1">
      <c r="A29" s="236"/>
      <c r="B29" s="236"/>
      <c r="C29" s="85" t="str">
        <f t="shared" ref="C29" si="23">IF(B27="","",B27)</f>
        <v/>
      </c>
      <c r="D29" s="246"/>
      <c r="E29" s="236"/>
      <c r="F29" s="50" t="s">
        <v>51</v>
      </c>
      <c r="G29" s="51"/>
      <c r="H29" s="59">
        <f>H27-H28</f>
        <v>0</v>
      </c>
      <c r="I29" s="59">
        <f t="shared" ref="I29:J29" si="24">I27-I28</f>
        <v>0</v>
      </c>
      <c r="J29" s="59">
        <f t="shared" si="24"/>
        <v>0</v>
      </c>
      <c r="K29" s="236"/>
      <c r="L29" s="21"/>
    </row>
    <row r="30" spans="1:12" ht="20.25" customHeight="1">
      <c r="A30" s="243">
        <v>8</v>
      </c>
      <c r="B30" s="243"/>
      <c r="C30" s="83" t="str">
        <f t="shared" ref="C30" si="25">IF(B30="","",B30)</f>
        <v/>
      </c>
      <c r="D30" s="244"/>
      <c r="E30" s="243"/>
      <c r="F30" s="52" t="s">
        <v>11</v>
      </c>
      <c r="G30" s="53"/>
      <c r="H30" s="54"/>
      <c r="I30" s="54"/>
      <c r="J30" s="55"/>
      <c r="K30" s="243"/>
      <c r="L30" s="21"/>
    </row>
    <row r="31" spans="1:12" ht="20.25" customHeight="1">
      <c r="A31" s="235"/>
      <c r="B31" s="235"/>
      <c r="C31" s="84" t="str">
        <f t="shared" ref="C31" si="26">IF(B30="","",B30)</f>
        <v/>
      </c>
      <c r="D31" s="245"/>
      <c r="E31" s="235"/>
      <c r="F31" s="22" t="s">
        <v>12</v>
      </c>
      <c r="G31" s="49"/>
      <c r="H31" s="56"/>
      <c r="I31" s="56"/>
      <c r="J31" s="57"/>
      <c r="K31" s="235"/>
      <c r="L31" s="21"/>
    </row>
    <row r="32" spans="1:12" ht="20.25" customHeight="1">
      <c r="A32" s="236"/>
      <c r="B32" s="236"/>
      <c r="C32" s="85" t="str">
        <f t="shared" ref="C32" si="27">IF(B30="","",B30)</f>
        <v/>
      </c>
      <c r="D32" s="246"/>
      <c r="E32" s="236"/>
      <c r="F32" s="50" t="s">
        <v>51</v>
      </c>
      <c r="G32" s="51"/>
      <c r="H32" s="59">
        <f>H30-H31</f>
        <v>0</v>
      </c>
      <c r="I32" s="59">
        <f t="shared" ref="I32:J32" si="28">I30-I31</f>
        <v>0</v>
      </c>
      <c r="J32" s="59">
        <f t="shared" si="28"/>
        <v>0</v>
      </c>
      <c r="K32" s="236"/>
      <c r="L32" s="21"/>
    </row>
    <row r="33" spans="1:12" ht="20.25" customHeight="1">
      <c r="A33" s="243">
        <v>9</v>
      </c>
      <c r="B33" s="243"/>
      <c r="C33" s="83" t="str">
        <f t="shared" ref="C33" si="29">IF(B33="","",B33)</f>
        <v/>
      </c>
      <c r="D33" s="244"/>
      <c r="E33" s="243"/>
      <c r="F33" s="52" t="s">
        <v>11</v>
      </c>
      <c r="G33" s="53"/>
      <c r="H33" s="54"/>
      <c r="I33" s="54"/>
      <c r="J33" s="55"/>
      <c r="K33" s="243"/>
      <c r="L33" s="21"/>
    </row>
    <row r="34" spans="1:12" ht="20.25" customHeight="1">
      <c r="A34" s="235"/>
      <c r="B34" s="235"/>
      <c r="C34" s="84" t="str">
        <f t="shared" ref="C34" si="30">IF(B33="","",B33)</f>
        <v/>
      </c>
      <c r="D34" s="245"/>
      <c r="E34" s="235"/>
      <c r="F34" s="22" t="s">
        <v>12</v>
      </c>
      <c r="G34" s="49"/>
      <c r="H34" s="56"/>
      <c r="I34" s="56"/>
      <c r="J34" s="57"/>
      <c r="K34" s="235"/>
      <c r="L34" s="21"/>
    </row>
    <row r="35" spans="1:12" ht="20.25" customHeight="1">
      <c r="A35" s="236"/>
      <c r="B35" s="236"/>
      <c r="C35" s="85" t="str">
        <f t="shared" ref="C35" si="31">IF(B33="","",B33)</f>
        <v/>
      </c>
      <c r="D35" s="246"/>
      <c r="E35" s="236"/>
      <c r="F35" s="50" t="s">
        <v>51</v>
      </c>
      <c r="G35" s="51"/>
      <c r="H35" s="59">
        <f>H33-H34</f>
        <v>0</v>
      </c>
      <c r="I35" s="59">
        <f t="shared" ref="I35:J35" si="32">I33-I34</f>
        <v>0</v>
      </c>
      <c r="J35" s="59">
        <f t="shared" si="32"/>
        <v>0</v>
      </c>
      <c r="K35" s="236"/>
      <c r="L35" s="21"/>
    </row>
    <row r="36" spans="1:12" ht="20.25" customHeight="1">
      <c r="A36" s="243">
        <v>10</v>
      </c>
      <c r="B36" s="243"/>
      <c r="C36" s="83" t="str">
        <f t="shared" ref="C36" si="33">IF(B36="","",B36)</f>
        <v/>
      </c>
      <c r="D36" s="244"/>
      <c r="E36" s="243"/>
      <c r="F36" s="52" t="s">
        <v>11</v>
      </c>
      <c r="G36" s="53"/>
      <c r="H36" s="54"/>
      <c r="I36" s="54"/>
      <c r="J36" s="55"/>
      <c r="K36" s="243"/>
      <c r="L36" s="21"/>
    </row>
    <row r="37" spans="1:12" ht="20.25" customHeight="1">
      <c r="A37" s="235"/>
      <c r="B37" s="235"/>
      <c r="C37" s="84" t="str">
        <f t="shared" ref="C37" si="34">IF(B36="","",B36)</f>
        <v/>
      </c>
      <c r="D37" s="245"/>
      <c r="E37" s="235"/>
      <c r="F37" s="22" t="s">
        <v>12</v>
      </c>
      <c r="G37" s="49"/>
      <c r="H37" s="56"/>
      <c r="I37" s="56"/>
      <c r="J37" s="57"/>
      <c r="K37" s="235"/>
      <c r="L37" s="21"/>
    </row>
    <row r="38" spans="1:12" ht="20.25" customHeight="1" thickBot="1">
      <c r="A38" s="235"/>
      <c r="B38" s="235"/>
      <c r="C38" s="84" t="str">
        <f t="shared" ref="C38" si="35">IF(B36="","",B36)</f>
        <v/>
      </c>
      <c r="D38" s="245"/>
      <c r="E38" s="235"/>
      <c r="F38" s="22" t="s">
        <v>51</v>
      </c>
      <c r="G38" s="58"/>
      <c r="H38" s="59">
        <f>H36-H37</f>
        <v>0</v>
      </c>
      <c r="I38" s="59">
        <f t="shared" ref="I38:J38" si="36">I36-I37</f>
        <v>0</v>
      </c>
      <c r="J38" s="59">
        <f t="shared" si="36"/>
        <v>0</v>
      </c>
      <c r="K38" s="235"/>
      <c r="L38" s="21"/>
    </row>
    <row r="39" spans="1:12" ht="21" customHeight="1">
      <c r="A39" s="273" t="s">
        <v>83</v>
      </c>
      <c r="B39" s="274"/>
      <c r="C39" s="274"/>
      <c r="D39" s="274"/>
      <c r="E39" s="275"/>
      <c r="F39" s="18" t="s">
        <v>11</v>
      </c>
      <c r="G39" s="167">
        <f>IF($G$9="","",SUMIFS($G$9:$G$38,$F$9:$F$38,F39))</f>
        <v>10</v>
      </c>
      <c r="H39" s="168">
        <f>IF($H$9="","",SUMIFS($H$9:$H$38,$F$9:$F$38,F39))</f>
        <v>253130</v>
      </c>
      <c r="I39" s="169">
        <f>IF($I$9="","",SUMIFS($I$9:$I$38,$F$9:$F$38,F39))</f>
        <v>2601283</v>
      </c>
      <c r="J39" s="170">
        <f>IF($J$9="","",SUMIFS($J$9:$J$38,$F$9:$F$38,F39))</f>
        <v>195797</v>
      </c>
      <c r="K39" s="234"/>
      <c r="L39" s="21"/>
    </row>
    <row r="40" spans="1:12" ht="21" customHeight="1">
      <c r="A40" s="276"/>
      <c r="B40" s="277"/>
      <c r="C40" s="277"/>
      <c r="D40" s="277"/>
      <c r="E40" s="278"/>
      <c r="F40" s="22" t="s">
        <v>12</v>
      </c>
      <c r="G40" s="171">
        <f>IF($G$9="","",SUMIFS($G$9:$G$38,$F$9:$F$38,F40))</f>
        <v>10</v>
      </c>
      <c r="H40" s="172">
        <f>IF($H$9="","",SUMIFS($H$9:$H$38,$F$9:$F$38,F40))</f>
        <v>176490</v>
      </c>
      <c r="I40" s="173">
        <f>IF($I$9="","",SUMIFS($I$9:$I$38,$F$9:$F$38,F40))</f>
        <v>1813689</v>
      </c>
      <c r="J40" s="174">
        <f>IF($J$9="","",SUMIFS($J$9:$J$38,$F$9:$F$38,F40))</f>
        <v>136521</v>
      </c>
      <c r="K40" s="235"/>
      <c r="L40" s="21"/>
    </row>
    <row r="41" spans="1:12" ht="21" customHeight="1" thickBot="1">
      <c r="A41" s="279"/>
      <c r="B41" s="280"/>
      <c r="C41" s="280"/>
      <c r="D41" s="280"/>
      <c r="E41" s="281"/>
      <c r="F41" s="23" t="s">
        <v>51</v>
      </c>
      <c r="G41" s="175"/>
      <c r="H41" s="176">
        <f>IF(H39="","",H39-H40)</f>
        <v>76640</v>
      </c>
      <c r="I41" s="176">
        <f t="shared" ref="I41:J41" si="37">IF(I39="","",I39-I40)</f>
        <v>787594</v>
      </c>
      <c r="J41" s="176">
        <f t="shared" si="37"/>
        <v>59276</v>
      </c>
      <c r="K41" s="249"/>
      <c r="L41" s="21"/>
    </row>
    <row r="42" spans="1:12">
      <c r="A42" s="282" t="s">
        <v>49</v>
      </c>
      <c r="B42" s="282"/>
      <c r="C42" s="282"/>
      <c r="D42" s="282"/>
      <c r="E42" s="282"/>
    </row>
  </sheetData>
  <dataConsolidate/>
  <mergeCells count="68">
    <mergeCell ref="A39:E41"/>
    <mergeCell ref="K33:K35"/>
    <mergeCell ref="A42:E42"/>
    <mergeCell ref="A33:A35"/>
    <mergeCell ref="B33:B35"/>
    <mergeCell ref="D33:D35"/>
    <mergeCell ref="E33:E35"/>
    <mergeCell ref="A36:A38"/>
    <mergeCell ref="B36:B38"/>
    <mergeCell ref="D36:D38"/>
    <mergeCell ref="E36:E38"/>
    <mergeCell ref="K36:K38"/>
    <mergeCell ref="K39:K41"/>
    <mergeCell ref="A30:A32"/>
    <mergeCell ref="D30:D32"/>
    <mergeCell ref="E30:E32"/>
    <mergeCell ref="K30:K32"/>
    <mergeCell ref="A24:A26"/>
    <mergeCell ref="D24:D26"/>
    <mergeCell ref="E24:E26"/>
    <mergeCell ref="K24:K26"/>
    <mergeCell ref="A27:A29"/>
    <mergeCell ref="B30:B32"/>
    <mergeCell ref="B24:B26"/>
    <mergeCell ref="B27:B29"/>
    <mergeCell ref="D27:D29"/>
    <mergeCell ref="E27:E29"/>
    <mergeCell ref="K27:K29"/>
    <mergeCell ref="A18:A20"/>
    <mergeCell ref="E18:E20"/>
    <mergeCell ref="K18:K20"/>
    <mergeCell ref="A21:A23"/>
    <mergeCell ref="D21:D23"/>
    <mergeCell ref="E21:E23"/>
    <mergeCell ref="K21:K23"/>
    <mergeCell ref="B18:B20"/>
    <mergeCell ref="B21:B23"/>
    <mergeCell ref="D18:D20"/>
    <mergeCell ref="A12:A14"/>
    <mergeCell ref="B12:B14"/>
    <mergeCell ref="D12:D14"/>
    <mergeCell ref="E12:E14"/>
    <mergeCell ref="K12:K14"/>
    <mergeCell ref="A2:K2"/>
    <mergeCell ref="A4:D4"/>
    <mergeCell ref="K6:K8"/>
    <mergeCell ref="F7:F8"/>
    <mergeCell ref="G7:G8"/>
    <mergeCell ref="H7:H8"/>
    <mergeCell ref="I7:J7"/>
    <mergeCell ref="F6:J6"/>
    <mergeCell ref="A6:A8"/>
    <mergeCell ref="D6:D8"/>
    <mergeCell ref="E6:E8"/>
    <mergeCell ref="B6:B8"/>
    <mergeCell ref="I4:K4"/>
    <mergeCell ref="E4:F4"/>
    <mergeCell ref="C6:C8"/>
    <mergeCell ref="A15:A17"/>
    <mergeCell ref="B15:B17"/>
    <mergeCell ref="D15:D17"/>
    <mergeCell ref="E15:E17"/>
    <mergeCell ref="K15:K17"/>
    <mergeCell ref="B9:B11"/>
    <mergeCell ref="D9:D11"/>
    <mergeCell ref="E9:E11"/>
    <mergeCell ref="A9:A11"/>
    <mergeCell ref="K9:K11"/>
  </mergeCells>
  <phoneticPr fontId="2"/>
  <dataValidations count="1">
    <dataValidation type="list" allowBlank="1" showErrorMessage="1" errorTitle="注意" error="該当する場合は、&quot;○&quot;を入力してください。" sqref="B9:B38">
      <formula1>"○"</formula1>
    </dataValidation>
  </dataValidations>
  <pageMargins left="0.43307086614173229" right="0.19685039370078741" top="0.6692913385826772" bottom="0.2755905511811023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heetViews>
  <sheetFormatPr defaultRowHeight="13.5"/>
  <cols>
    <col min="1" max="1" width="4" style="2" customWidth="1"/>
    <col min="2" max="2" width="13.25" style="2" customWidth="1"/>
    <col min="3" max="3" width="12.75" style="2" customWidth="1"/>
    <col min="4" max="4" width="5.25" style="2" bestFit="1" customWidth="1"/>
    <col min="5" max="5" width="5.25" style="2" customWidth="1"/>
    <col min="6" max="6" width="8.5" style="2" customWidth="1"/>
    <col min="7" max="7" width="5.625" style="2" customWidth="1"/>
    <col min="8" max="8" width="7.125" style="2" bestFit="1" customWidth="1"/>
    <col min="9" max="9" width="9.375" style="2" customWidth="1"/>
    <col min="10" max="10" width="9.375" style="2" hidden="1" customWidth="1"/>
    <col min="11" max="11" width="9" style="2" hidden="1" customWidth="1"/>
    <col min="12" max="12" width="11" style="2" customWidth="1"/>
    <col min="13" max="13" width="9.75" style="2" customWidth="1"/>
    <col min="14" max="14" width="6.75" style="2" bestFit="1" customWidth="1"/>
    <col min="15" max="15" width="3.875" style="2" customWidth="1"/>
    <col min="16" max="16384" width="9" style="2"/>
  </cols>
  <sheetData>
    <row r="1" spans="1:18" s="20" customFormat="1" ht="27.75" customHeight="1">
      <c r="A1" s="115" t="s">
        <v>170</v>
      </c>
    </row>
    <row r="2" spans="1:18" ht="21" customHeight="1">
      <c r="A2" s="283" t="s">
        <v>95</v>
      </c>
      <c r="B2" s="283"/>
      <c r="C2" s="283"/>
      <c r="D2" s="283"/>
      <c r="E2" s="283"/>
      <c r="F2" s="283"/>
      <c r="G2" s="283"/>
      <c r="H2" s="283"/>
      <c r="I2" s="283"/>
      <c r="J2" s="283"/>
      <c r="K2" s="283"/>
      <c r="L2" s="283"/>
      <c r="M2" s="283"/>
      <c r="N2" s="283"/>
    </row>
    <row r="3" spans="1:18" ht="5.25" customHeight="1">
      <c r="A3" s="3"/>
      <c r="B3" s="3"/>
      <c r="C3" s="3"/>
      <c r="D3" s="3"/>
      <c r="E3" s="3"/>
      <c r="F3" s="3"/>
      <c r="G3" s="64"/>
      <c r="H3" s="3"/>
      <c r="I3" s="3"/>
      <c r="J3" s="64"/>
      <c r="K3" s="3"/>
      <c r="L3" s="3"/>
      <c r="M3" s="3"/>
      <c r="N3" s="3"/>
    </row>
    <row r="4" spans="1:18" s="6" customFormat="1" ht="21" customHeight="1">
      <c r="A4" s="284" t="s">
        <v>0</v>
      </c>
      <c r="B4" s="284"/>
      <c r="C4" s="307" t="str">
        <f>IF('点検結果報告書（例）'!G20="","",'点検結果報告書（例）'!G20)</f>
        <v>237○○○</v>
      </c>
      <c r="D4" s="307"/>
      <c r="E4" s="307"/>
      <c r="F4" s="86"/>
      <c r="G4" s="308" t="s">
        <v>1</v>
      </c>
      <c r="H4" s="308"/>
      <c r="I4" s="309" t="str">
        <f>IF('点検結果報告書（例）'!G18="","",'点検結果報告書（例）'!G18)</f>
        <v>○○○介護センター</v>
      </c>
      <c r="J4" s="309"/>
      <c r="K4" s="309"/>
      <c r="L4" s="309"/>
      <c r="M4" s="309"/>
      <c r="N4" s="309"/>
    </row>
    <row r="5" spans="1:18" s="6" customFormat="1" ht="11.25" customHeight="1">
      <c r="A5" s="7"/>
      <c r="B5" s="7"/>
      <c r="C5" s="7"/>
      <c r="D5" s="7"/>
      <c r="E5" s="7"/>
      <c r="F5" s="4"/>
      <c r="G5" s="4"/>
      <c r="H5" s="4"/>
      <c r="I5" s="87"/>
      <c r="J5" s="87"/>
      <c r="K5" s="87"/>
      <c r="L5" s="87"/>
      <c r="M5" s="87"/>
      <c r="N5" s="87"/>
    </row>
    <row r="6" spans="1:18" s="6" customFormat="1" ht="20.25" customHeight="1">
      <c r="A6" s="286" t="s">
        <v>2</v>
      </c>
      <c r="B6" s="286"/>
      <c r="C6" s="286"/>
      <c r="D6" s="285" t="s">
        <v>175</v>
      </c>
      <c r="E6" s="285"/>
      <c r="F6" s="285"/>
      <c r="G6" s="10"/>
      <c r="H6" s="4"/>
      <c r="I6" s="69"/>
      <c r="J6" s="69"/>
      <c r="K6" s="69"/>
      <c r="L6" s="69"/>
      <c r="M6" s="70"/>
      <c r="N6" s="70"/>
    </row>
    <row r="7" spans="1:18" ht="11.25" customHeight="1"/>
    <row r="8" spans="1:18" ht="16.5" customHeight="1">
      <c r="A8" s="303" t="s">
        <v>3</v>
      </c>
      <c r="B8" s="292" t="s">
        <v>86</v>
      </c>
      <c r="C8" s="292" t="s">
        <v>4</v>
      </c>
      <c r="D8" s="292" t="s">
        <v>15</v>
      </c>
      <c r="E8" s="292" t="s">
        <v>97</v>
      </c>
      <c r="F8" s="299" t="s">
        <v>163</v>
      </c>
      <c r="G8" s="300"/>
      <c r="H8" s="294" t="s">
        <v>5</v>
      </c>
      <c r="I8" s="306"/>
      <c r="J8" s="306"/>
      <c r="K8" s="306"/>
      <c r="L8" s="306"/>
      <c r="M8" s="295"/>
      <c r="N8" s="287" t="s">
        <v>6</v>
      </c>
      <c r="O8" s="9"/>
    </row>
    <row r="9" spans="1:18" ht="16.5" customHeight="1">
      <c r="A9" s="304"/>
      <c r="B9" s="296"/>
      <c r="C9" s="296"/>
      <c r="D9" s="296"/>
      <c r="E9" s="296"/>
      <c r="F9" s="301"/>
      <c r="G9" s="302"/>
      <c r="H9" s="290"/>
      <c r="I9" s="292" t="s">
        <v>7</v>
      </c>
      <c r="J9" s="297" t="s">
        <v>103</v>
      </c>
      <c r="K9" s="297" t="s">
        <v>104</v>
      </c>
      <c r="L9" s="294" t="s">
        <v>8</v>
      </c>
      <c r="M9" s="295"/>
      <c r="N9" s="288"/>
      <c r="O9" s="10"/>
    </row>
    <row r="10" spans="1:18" ht="16.5" customHeight="1">
      <c r="A10" s="305"/>
      <c r="B10" s="293"/>
      <c r="C10" s="293"/>
      <c r="D10" s="293"/>
      <c r="E10" s="293"/>
      <c r="F10" s="65" t="s">
        <v>105</v>
      </c>
      <c r="G10" s="71" t="s">
        <v>106</v>
      </c>
      <c r="H10" s="291"/>
      <c r="I10" s="293"/>
      <c r="J10" s="298"/>
      <c r="K10" s="298"/>
      <c r="L10" s="11" t="s">
        <v>9</v>
      </c>
      <c r="M10" s="11" t="s">
        <v>10</v>
      </c>
      <c r="N10" s="289"/>
      <c r="O10" s="10"/>
    </row>
    <row r="11" spans="1:18" ht="20.25" customHeight="1">
      <c r="A11" s="303">
        <v>1</v>
      </c>
      <c r="B11" s="310">
        <v>1000000001</v>
      </c>
      <c r="C11" s="310" t="s">
        <v>176</v>
      </c>
      <c r="D11" s="303"/>
      <c r="E11" s="303" t="s">
        <v>98</v>
      </c>
      <c r="F11" s="313">
        <v>2019</v>
      </c>
      <c r="G11" s="316">
        <v>4</v>
      </c>
      <c r="H11" s="60" t="s">
        <v>11</v>
      </c>
      <c r="I11" s="131">
        <v>25313</v>
      </c>
      <c r="J11" s="132">
        <f>IF(IF(G11&lt;=3, F11-1,F11)&lt;=2011,VLOOKUP('点検結果報告書（例）'!$G$21,リスト!$E$3:$F$26,2,FALSE),IF(IF(G11&lt;=3, F11-1,F11)&gt;=2015,VLOOKUP('点検結果報告書（例）'!$G$21,リスト!$A$3:$B$28,2,FALSE),VLOOKUP('点検結果報告書（例）'!$G$21,リスト!$C$3:$D$26,2,FALSE)))</f>
        <v>11.05</v>
      </c>
      <c r="K11" s="133">
        <f>ROUNDDOWN(I11*J11,0)</f>
        <v>279708</v>
      </c>
      <c r="L11" s="134">
        <f>IF('点検結果報告書（例）'!G21="","",IF('点検結果報告書（例）'!G21="居宅介護支援",K11,ROUNDDOWN(K11*IF(E11="2割",0.8,IF(E11="3割",0.7,0.9)),0)))</f>
        <v>251737</v>
      </c>
      <c r="M11" s="134">
        <f>IF(L11="","",K11-L11)</f>
        <v>27971</v>
      </c>
      <c r="N11" s="303"/>
      <c r="O11" s="10"/>
      <c r="R11" s="14"/>
    </row>
    <row r="12" spans="1:18" ht="20.25" customHeight="1">
      <c r="A12" s="304"/>
      <c r="B12" s="311"/>
      <c r="C12" s="311"/>
      <c r="D12" s="304"/>
      <c r="E12" s="304"/>
      <c r="F12" s="314"/>
      <c r="G12" s="317"/>
      <c r="H12" s="60" t="s">
        <v>12</v>
      </c>
      <c r="I12" s="135">
        <v>17649</v>
      </c>
      <c r="J12" s="136">
        <f>J11</f>
        <v>11.05</v>
      </c>
      <c r="K12" s="133">
        <f>ROUNDDOWN(I12*J12,0)</f>
        <v>195021</v>
      </c>
      <c r="L12" s="134">
        <f>IF('点検結果報告書（例）'!G21="","",IF('点検結果報告書（例）'!G21="居宅介護支援",K12,ROUNDDOWN(K12*IF(E11="2割",0.8,IF(E11="3割",0.7,0.9)),0)))</f>
        <v>175518</v>
      </c>
      <c r="M12" s="134">
        <f>IF(L12="","",K12-L12)</f>
        <v>19503</v>
      </c>
      <c r="N12" s="304"/>
      <c r="O12" s="10"/>
    </row>
    <row r="13" spans="1:18" ht="20.25" customHeight="1">
      <c r="A13" s="305"/>
      <c r="B13" s="312"/>
      <c r="C13" s="312"/>
      <c r="D13" s="305"/>
      <c r="E13" s="305"/>
      <c r="F13" s="315"/>
      <c r="G13" s="318"/>
      <c r="H13" s="60" t="s">
        <v>13</v>
      </c>
      <c r="I13" s="137">
        <f>I11-I12</f>
        <v>7664</v>
      </c>
      <c r="J13" s="138"/>
      <c r="K13" s="133">
        <f>K11-K12</f>
        <v>84687</v>
      </c>
      <c r="L13" s="134">
        <f>IF(L12="","",L11-L12)</f>
        <v>76219</v>
      </c>
      <c r="M13" s="134">
        <f>IF(M12="","",M11-M12)</f>
        <v>8468</v>
      </c>
      <c r="N13" s="305"/>
      <c r="O13" s="10"/>
    </row>
    <row r="14" spans="1:18" ht="20.25" customHeight="1">
      <c r="A14" s="303">
        <v>2</v>
      </c>
      <c r="B14" s="310">
        <v>1000000001</v>
      </c>
      <c r="C14" s="310" t="s">
        <v>176</v>
      </c>
      <c r="D14" s="303"/>
      <c r="E14" s="303" t="s">
        <v>98</v>
      </c>
      <c r="F14" s="313">
        <v>2019</v>
      </c>
      <c r="G14" s="316">
        <v>5</v>
      </c>
      <c r="H14" s="60" t="s">
        <v>11</v>
      </c>
      <c r="I14" s="131">
        <v>25313</v>
      </c>
      <c r="J14" s="132">
        <f>IF(IF(G14&lt;=3, F14-1,F14)&lt;=2011,VLOOKUP('点検結果報告書（例）'!$G$21,リスト!$E$3:$F$26,2,FALSE),IF(IF(G14&lt;=3, F14-1,F14)&gt;=2015,VLOOKUP('点検結果報告書（例）'!$G$21,リスト!$A$3:$B$28,2,FALSE),VLOOKUP('点検結果報告書（例）'!$G$21,リスト!$C$3:$D$26,2,FALSE)))</f>
        <v>11.05</v>
      </c>
      <c r="K14" s="133">
        <f>ROUNDDOWN(I14*J14,0)</f>
        <v>279708</v>
      </c>
      <c r="L14" s="134">
        <f>IF('点検結果報告書（例）'!G21="","",IF('点検結果報告書（例）'!G21="居宅介護支援",K14,ROUNDDOWN(K14*IF(E14="2割",0.8,IF(E14="3割",0.7,0.9)),0)))</f>
        <v>251737</v>
      </c>
      <c r="M14" s="134">
        <f>IF(L14="","",K14-L14)</f>
        <v>27971</v>
      </c>
      <c r="N14" s="303"/>
      <c r="O14" s="10"/>
    </row>
    <row r="15" spans="1:18" ht="20.25" customHeight="1">
      <c r="A15" s="304"/>
      <c r="B15" s="311"/>
      <c r="C15" s="311"/>
      <c r="D15" s="304"/>
      <c r="E15" s="304"/>
      <c r="F15" s="314"/>
      <c r="G15" s="317"/>
      <c r="H15" s="60" t="s">
        <v>12</v>
      </c>
      <c r="I15" s="135">
        <v>17649</v>
      </c>
      <c r="J15" s="136">
        <f t="shared" ref="J15" si="0">J14</f>
        <v>11.05</v>
      </c>
      <c r="K15" s="133">
        <f>ROUNDDOWN(I15*J15,0)</f>
        <v>195021</v>
      </c>
      <c r="L15" s="134">
        <f>IF('点検結果報告書（例）'!G21="","",IF('点検結果報告書（例）'!G21="居宅介護支援",K15,ROUNDDOWN(K15*IF(E14="2割",0.8,IF(E14="3割",0.7,0.9)),0)))</f>
        <v>175518</v>
      </c>
      <c r="M15" s="134">
        <f>IF(L15="","",K15-L15)</f>
        <v>19503</v>
      </c>
      <c r="N15" s="304"/>
      <c r="O15" s="10"/>
    </row>
    <row r="16" spans="1:18" ht="20.25" customHeight="1">
      <c r="A16" s="305"/>
      <c r="B16" s="312"/>
      <c r="C16" s="312"/>
      <c r="D16" s="305"/>
      <c r="E16" s="305"/>
      <c r="F16" s="315"/>
      <c r="G16" s="318"/>
      <c r="H16" s="60" t="s">
        <v>13</v>
      </c>
      <c r="I16" s="137">
        <f>I14-I15</f>
        <v>7664</v>
      </c>
      <c r="J16" s="138"/>
      <c r="K16" s="133">
        <f>K14-K15</f>
        <v>84687</v>
      </c>
      <c r="L16" s="134">
        <f>IF(L15="","",L14-L15)</f>
        <v>76219</v>
      </c>
      <c r="M16" s="134">
        <f>IF(M15="","",M14-M15)</f>
        <v>8468</v>
      </c>
      <c r="N16" s="305"/>
      <c r="O16" s="10"/>
    </row>
    <row r="17" spans="1:15" ht="20.25" customHeight="1">
      <c r="A17" s="303">
        <v>3</v>
      </c>
      <c r="B17" s="310">
        <v>1000000011</v>
      </c>
      <c r="C17" s="310" t="s">
        <v>177</v>
      </c>
      <c r="D17" s="303"/>
      <c r="E17" s="303" t="s">
        <v>98</v>
      </c>
      <c r="F17" s="313">
        <v>2019</v>
      </c>
      <c r="G17" s="316">
        <v>4</v>
      </c>
      <c r="H17" s="60" t="s">
        <v>11</v>
      </c>
      <c r="I17" s="131">
        <v>25313</v>
      </c>
      <c r="J17" s="132">
        <f>IF(IF(G17&lt;=3, F17-1,F17)&lt;=2011,VLOOKUP('点検結果報告書（例）'!$G$21,リスト!$E$3:$F$26,2,FALSE),IF(IF(G17&lt;=3, F17-1,F17)&gt;=2015,VLOOKUP('点検結果報告書（例）'!$G$21,リスト!$A$3:$B$28,2,FALSE),VLOOKUP('点検結果報告書（例）'!$G$21,リスト!$C$3:$D$26,2,FALSE)))</f>
        <v>11.05</v>
      </c>
      <c r="K17" s="133">
        <f>ROUNDDOWN(I17*J17,0)</f>
        <v>279708</v>
      </c>
      <c r="L17" s="134">
        <f>IF('点検結果報告書（例）'!G21="","",IF('点検結果報告書（例）'!G21="居宅介護支援",K17,ROUNDDOWN(K17*IF(E17="2割",0.8,IF(E17="3割",0.7,0.9)),0)))</f>
        <v>251737</v>
      </c>
      <c r="M17" s="134">
        <f t="shared" ref="M17:M18" si="1">IF(L17="","",K17-L17)</f>
        <v>27971</v>
      </c>
      <c r="N17" s="303"/>
      <c r="O17" s="10"/>
    </row>
    <row r="18" spans="1:15" ht="20.25" customHeight="1">
      <c r="A18" s="304"/>
      <c r="B18" s="311"/>
      <c r="C18" s="311"/>
      <c r="D18" s="304"/>
      <c r="E18" s="304"/>
      <c r="F18" s="314"/>
      <c r="G18" s="317"/>
      <c r="H18" s="60" t="s">
        <v>12</v>
      </c>
      <c r="I18" s="135">
        <v>17649</v>
      </c>
      <c r="J18" s="136">
        <f t="shared" ref="J18" si="2">J17</f>
        <v>11.05</v>
      </c>
      <c r="K18" s="133">
        <f>ROUNDDOWN(I18*J18,0)</f>
        <v>195021</v>
      </c>
      <c r="L18" s="134">
        <f>IF('点検結果報告書（例）'!G21="","",IF('点検結果報告書（例）'!G21="居宅介護支援",K18,ROUNDDOWN(K18*IF(E17="2割",0.8,IF(E17="3割",0.7,0.9)),0)))</f>
        <v>175518</v>
      </c>
      <c r="M18" s="134">
        <f t="shared" si="1"/>
        <v>19503</v>
      </c>
      <c r="N18" s="304"/>
      <c r="O18" s="10"/>
    </row>
    <row r="19" spans="1:15" ht="20.25" customHeight="1">
      <c r="A19" s="305"/>
      <c r="B19" s="312"/>
      <c r="C19" s="312"/>
      <c r="D19" s="305"/>
      <c r="E19" s="305"/>
      <c r="F19" s="315"/>
      <c r="G19" s="318"/>
      <c r="H19" s="60" t="s">
        <v>13</v>
      </c>
      <c r="I19" s="137">
        <f>I17-I18</f>
        <v>7664</v>
      </c>
      <c r="J19" s="138"/>
      <c r="K19" s="133">
        <f>K17-K18</f>
        <v>84687</v>
      </c>
      <c r="L19" s="134">
        <f t="shared" ref="L19:M19" si="3">IF(L18="","",L17-L18)</f>
        <v>76219</v>
      </c>
      <c r="M19" s="134">
        <f t="shared" si="3"/>
        <v>8468</v>
      </c>
      <c r="N19" s="305"/>
      <c r="O19" s="10"/>
    </row>
    <row r="20" spans="1:15" ht="20.25" customHeight="1">
      <c r="A20" s="303">
        <v>4</v>
      </c>
      <c r="B20" s="310">
        <v>1000000011</v>
      </c>
      <c r="C20" s="310" t="s">
        <v>177</v>
      </c>
      <c r="D20" s="303"/>
      <c r="E20" s="303" t="s">
        <v>98</v>
      </c>
      <c r="F20" s="313">
        <v>2019</v>
      </c>
      <c r="G20" s="316">
        <v>5</v>
      </c>
      <c r="H20" s="60" t="s">
        <v>11</v>
      </c>
      <c r="I20" s="131">
        <v>25313</v>
      </c>
      <c r="J20" s="132">
        <f>IF(IF(G20&lt;=3, F20-1,F20)&lt;=2011,VLOOKUP('点検結果報告書（例）'!$G$21,リスト!$E$3:$F$26,2,FALSE),IF(IF(G20&lt;=3, F20-1,F20)&gt;=2015,VLOOKUP('点検結果報告書（例）'!$G$21,リスト!$A$3:$B$28,2,FALSE),VLOOKUP('点検結果報告書（例）'!$G$21,リスト!$C$3:$D$26,2,FALSE)))</f>
        <v>11.05</v>
      </c>
      <c r="K20" s="133">
        <f>ROUNDDOWN(I20*J20,0)</f>
        <v>279708</v>
      </c>
      <c r="L20" s="134">
        <f>IF('点検結果報告書（例）'!G21="","",IF('点検結果報告書（例）'!G21="居宅介護支援",K20,ROUNDDOWN(K20*IF(E20="2割",0.8,IF(E20="3割",0.7,0.9)),0)))</f>
        <v>251737</v>
      </c>
      <c r="M20" s="134">
        <f t="shared" ref="M20:M21" si="4">IF(L20="","",K20-L20)</f>
        <v>27971</v>
      </c>
      <c r="N20" s="303"/>
      <c r="O20" s="10"/>
    </row>
    <row r="21" spans="1:15" ht="20.25" customHeight="1">
      <c r="A21" s="304"/>
      <c r="B21" s="311"/>
      <c r="C21" s="311"/>
      <c r="D21" s="304"/>
      <c r="E21" s="304"/>
      <c r="F21" s="314"/>
      <c r="G21" s="317"/>
      <c r="H21" s="60" t="s">
        <v>12</v>
      </c>
      <c r="I21" s="135">
        <v>17649</v>
      </c>
      <c r="J21" s="136">
        <f t="shared" ref="J21" si="5">J20</f>
        <v>11.05</v>
      </c>
      <c r="K21" s="133">
        <f>ROUNDDOWN(I21*J21,0)</f>
        <v>195021</v>
      </c>
      <c r="L21" s="134">
        <f>IF('点検結果報告書（例）'!G21="","",IF('点検結果報告書（例）'!G21="居宅介護支援",K21,ROUNDDOWN(K21*IF(E20="2割",0.8,IF(E20="3割",0.7,0.9)),0)))</f>
        <v>175518</v>
      </c>
      <c r="M21" s="134">
        <f t="shared" si="4"/>
        <v>19503</v>
      </c>
      <c r="N21" s="304"/>
      <c r="O21" s="10"/>
    </row>
    <row r="22" spans="1:15" ht="20.25" customHeight="1">
      <c r="A22" s="305"/>
      <c r="B22" s="312"/>
      <c r="C22" s="312"/>
      <c r="D22" s="305"/>
      <c r="E22" s="305"/>
      <c r="F22" s="315"/>
      <c r="G22" s="318"/>
      <c r="H22" s="60" t="s">
        <v>13</v>
      </c>
      <c r="I22" s="137">
        <f>I20-I21</f>
        <v>7664</v>
      </c>
      <c r="J22" s="138"/>
      <c r="K22" s="133">
        <f>K20-K21</f>
        <v>84687</v>
      </c>
      <c r="L22" s="134">
        <f t="shared" ref="L22:M22" si="6">IF(L21="","",L20-L21)</f>
        <v>76219</v>
      </c>
      <c r="M22" s="134">
        <f t="shared" si="6"/>
        <v>8468</v>
      </c>
      <c r="N22" s="305"/>
      <c r="O22" s="10"/>
    </row>
    <row r="23" spans="1:15" ht="20.25" customHeight="1">
      <c r="A23" s="303">
        <v>5</v>
      </c>
      <c r="B23" s="310">
        <v>1000000011</v>
      </c>
      <c r="C23" s="310" t="s">
        <v>177</v>
      </c>
      <c r="D23" s="303"/>
      <c r="E23" s="303" t="s">
        <v>98</v>
      </c>
      <c r="F23" s="313">
        <v>2019</v>
      </c>
      <c r="G23" s="316">
        <v>6</v>
      </c>
      <c r="H23" s="60" t="s">
        <v>11</v>
      </c>
      <c r="I23" s="131">
        <v>25313</v>
      </c>
      <c r="J23" s="132">
        <f>IF(IF(G23&lt;=3, F23-1,F23)&lt;=2011,VLOOKUP('点検結果報告書（例）'!$G$21,リスト!$E$3:$F$26,2,FALSE),IF(IF(G23&lt;=3, F23-1,F23)&gt;=2015,VLOOKUP('点検結果報告書（例）'!$G$21,リスト!$A$3:$B$28,2,FALSE),VLOOKUP('点検結果報告書（例）'!$G$21,リスト!$C$3:$D$26,2,FALSE)))</f>
        <v>11.05</v>
      </c>
      <c r="K23" s="133">
        <f>ROUNDDOWN(I23*J23,0)</f>
        <v>279708</v>
      </c>
      <c r="L23" s="134">
        <f>IF('点検結果報告書（例）'!G21="","",IF('点検結果報告書（例）'!G21="居宅介護支援",K23,ROUNDDOWN(K23*IF(E23="2割",0.8,IF(E23="3割",0.7,0.9)),0)))</f>
        <v>251737</v>
      </c>
      <c r="M23" s="134">
        <f t="shared" ref="M23:M24" si="7">IF(L23="","",K23-L23)</f>
        <v>27971</v>
      </c>
      <c r="N23" s="303"/>
      <c r="O23" s="10"/>
    </row>
    <row r="24" spans="1:15" ht="20.25" customHeight="1">
      <c r="A24" s="304"/>
      <c r="B24" s="311"/>
      <c r="C24" s="311"/>
      <c r="D24" s="304"/>
      <c r="E24" s="304"/>
      <c r="F24" s="314"/>
      <c r="G24" s="317"/>
      <c r="H24" s="60" t="s">
        <v>12</v>
      </c>
      <c r="I24" s="135">
        <v>17649</v>
      </c>
      <c r="J24" s="136">
        <f t="shared" ref="J24" si="8">J23</f>
        <v>11.05</v>
      </c>
      <c r="K24" s="133">
        <f>ROUNDDOWN(I24*J24,0)</f>
        <v>195021</v>
      </c>
      <c r="L24" s="134">
        <f>IF('点検結果報告書（例）'!G21="","",IF('点検結果報告書（例）'!G21="居宅介護支援",K24,ROUNDDOWN(K24*IF(E23="2割",0.8,IF(E23="3割",0.7,0.9)),0)))</f>
        <v>175518</v>
      </c>
      <c r="M24" s="134">
        <f t="shared" si="7"/>
        <v>19503</v>
      </c>
      <c r="N24" s="304"/>
      <c r="O24" s="10"/>
    </row>
    <row r="25" spans="1:15" ht="20.25" customHeight="1">
      <c r="A25" s="305"/>
      <c r="B25" s="312"/>
      <c r="C25" s="312"/>
      <c r="D25" s="305"/>
      <c r="E25" s="305"/>
      <c r="F25" s="315"/>
      <c r="G25" s="318"/>
      <c r="H25" s="60" t="s">
        <v>13</v>
      </c>
      <c r="I25" s="137">
        <f>I23-I24</f>
        <v>7664</v>
      </c>
      <c r="J25" s="138"/>
      <c r="K25" s="133">
        <f>K23-K24</f>
        <v>84687</v>
      </c>
      <c r="L25" s="134">
        <f t="shared" ref="L25:M25" si="9">IF(L24="","",L23-L24)</f>
        <v>76219</v>
      </c>
      <c r="M25" s="134">
        <f t="shared" si="9"/>
        <v>8468</v>
      </c>
      <c r="N25" s="305"/>
      <c r="O25" s="10"/>
    </row>
    <row r="26" spans="1:15" ht="20.25" customHeight="1">
      <c r="A26" s="303">
        <v>6</v>
      </c>
      <c r="B26" s="310">
        <v>1000000002</v>
      </c>
      <c r="C26" s="310" t="s">
        <v>178</v>
      </c>
      <c r="D26" s="319" t="s">
        <v>179</v>
      </c>
      <c r="E26" s="303" t="s">
        <v>98</v>
      </c>
      <c r="F26" s="313">
        <v>2019</v>
      </c>
      <c r="G26" s="316">
        <v>4</v>
      </c>
      <c r="H26" s="60" t="s">
        <v>11</v>
      </c>
      <c r="I26" s="131">
        <v>25313</v>
      </c>
      <c r="J26" s="132">
        <f>IF(IF(G26&lt;=3, F26-1,F26)&lt;=2011,VLOOKUP('点検結果報告書（例）'!$G$21,リスト!$E$3:$F$26,2,FALSE),IF(IF(G26&lt;=3, F26-1,F26)&gt;=2015,VLOOKUP('点検結果報告書（例）'!$G$21,リスト!$A$3:$B$28,2,FALSE),VLOOKUP('点検結果報告書（例）'!$G$21,リスト!$C$3:$D$26,2,FALSE)))</f>
        <v>11.05</v>
      </c>
      <c r="K26" s="133">
        <f>ROUNDDOWN(I26*J26,0)</f>
        <v>279708</v>
      </c>
      <c r="L26" s="134">
        <f>IF('点検結果報告書（例）'!G21="","",IF('点検結果報告書（例）'!G21="居宅介護支援",K26,ROUNDDOWN(K26*IF(E26="2割",0.8,IF(E26="3割",0.7,0.9)),0)))</f>
        <v>251737</v>
      </c>
      <c r="M26" s="134">
        <f t="shared" ref="M26:M27" si="10">IF(L26="","",K26-L26)</f>
        <v>27971</v>
      </c>
      <c r="N26" s="303"/>
      <c r="O26" s="10"/>
    </row>
    <row r="27" spans="1:15" ht="20.25" customHeight="1">
      <c r="A27" s="304"/>
      <c r="B27" s="311"/>
      <c r="C27" s="311"/>
      <c r="D27" s="320"/>
      <c r="E27" s="304"/>
      <c r="F27" s="314"/>
      <c r="G27" s="317"/>
      <c r="H27" s="60" t="s">
        <v>12</v>
      </c>
      <c r="I27" s="135">
        <v>17649</v>
      </c>
      <c r="J27" s="136">
        <f t="shared" ref="J27" si="11">J26</f>
        <v>11.05</v>
      </c>
      <c r="K27" s="133">
        <f>ROUNDDOWN(I27*J27,0)</f>
        <v>195021</v>
      </c>
      <c r="L27" s="134">
        <f>IF('点検結果報告書（例）'!G21="","",IF('点検結果報告書（例）'!G21="居宅介護支援",K27,ROUNDDOWN(K27*IF(E26="2割",0.8,IF(E26="3割",0.7,0.9)),0)))</f>
        <v>175518</v>
      </c>
      <c r="M27" s="134">
        <f t="shared" si="10"/>
        <v>19503</v>
      </c>
      <c r="N27" s="304"/>
      <c r="O27" s="10"/>
    </row>
    <row r="28" spans="1:15" ht="20.25" customHeight="1">
      <c r="A28" s="305"/>
      <c r="B28" s="312"/>
      <c r="C28" s="312"/>
      <c r="D28" s="321"/>
      <c r="E28" s="305"/>
      <c r="F28" s="315"/>
      <c r="G28" s="318"/>
      <c r="H28" s="60" t="s">
        <v>13</v>
      </c>
      <c r="I28" s="137">
        <f>I26-I27</f>
        <v>7664</v>
      </c>
      <c r="J28" s="138"/>
      <c r="K28" s="133">
        <f>K26-K27</f>
        <v>84687</v>
      </c>
      <c r="L28" s="134">
        <f t="shared" ref="L28:M28" si="12">IF(L27="","",L26-L27)</f>
        <v>76219</v>
      </c>
      <c r="M28" s="134">
        <f t="shared" si="12"/>
        <v>8468</v>
      </c>
      <c r="N28" s="305"/>
      <c r="O28" s="10"/>
    </row>
    <row r="29" spans="1:15" ht="20.25" customHeight="1">
      <c r="A29" s="303">
        <v>7</v>
      </c>
      <c r="B29" s="310">
        <v>1000000002</v>
      </c>
      <c r="C29" s="310" t="s">
        <v>178</v>
      </c>
      <c r="D29" s="319" t="s">
        <v>179</v>
      </c>
      <c r="E29" s="303" t="s">
        <v>98</v>
      </c>
      <c r="F29" s="313">
        <v>2019</v>
      </c>
      <c r="G29" s="316">
        <v>5</v>
      </c>
      <c r="H29" s="60" t="s">
        <v>11</v>
      </c>
      <c r="I29" s="131">
        <v>25313</v>
      </c>
      <c r="J29" s="132">
        <f>IF(IF(G29&lt;=3, F29-1,F29)&lt;=2011,VLOOKUP('点検結果報告書（例）'!$G$21,リスト!$E$3:$F$26,2,FALSE),IF(IF(G29&lt;=3, F29-1,F29)&gt;=2015,VLOOKUP('点検結果報告書（例）'!$G$21,リスト!$A$3:$B$28,2,FALSE),VLOOKUP('点検結果報告書（例）'!$G$21,リスト!$C$3:$D$26,2,FALSE)))</f>
        <v>11.05</v>
      </c>
      <c r="K29" s="133">
        <f>ROUNDDOWN(I29*J29,0)</f>
        <v>279708</v>
      </c>
      <c r="L29" s="134">
        <f>IF('点検結果報告書（例）'!G21="","",IF('点検結果報告書（例）'!G21="居宅介護支援",K29,ROUNDDOWN(K29*IF(E29="2割",0.8,IF(E29="3割",0.7,0.9)),0)))</f>
        <v>251737</v>
      </c>
      <c r="M29" s="134">
        <f t="shared" ref="M29:M30" si="13">IF(L29="","",K29-L29)</f>
        <v>27971</v>
      </c>
      <c r="N29" s="303"/>
      <c r="O29" s="10"/>
    </row>
    <row r="30" spans="1:15" ht="20.25" customHeight="1">
      <c r="A30" s="304"/>
      <c r="B30" s="311"/>
      <c r="C30" s="311"/>
      <c r="D30" s="320"/>
      <c r="E30" s="304"/>
      <c r="F30" s="314"/>
      <c r="G30" s="317"/>
      <c r="H30" s="60" t="s">
        <v>12</v>
      </c>
      <c r="I30" s="135">
        <v>17649</v>
      </c>
      <c r="J30" s="136">
        <f t="shared" ref="J30" si="14">J29</f>
        <v>11.05</v>
      </c>
      <c r="K30" s="133">
        <f>ROUNDDOWN(I30*J30,0)</f>
        <v>195021</v>
      </c>
      <c r="L30" s="134">
        <f>IF('点検結果報告書（例）'!G21="","",IF('点検結果報告書（例）'!G21="居宅介護支援",K30,ROUNDDOWN(K30*IF(E29="2割",0.8,IF(E29="3割",0.7,0.9)),0)))</f>
        <v>175518</v>
      </c>
      <c r="M30" s="134">
        <f t="shared" si="13"/>
        <v>19503</v>
      </c>
      <c r="N30" s="304"/>
      <c r="O30" s="10"/>
    </row>
    <row r="31" spans="1:15" ht="20.25" customHeight="1">
      <c r="A31" s="305"/>
      <c r="B31" s="312"/>
      <c r="C31" s="312"/>
      <c r="D31" s="321"/>
      <c r="E31" s="305"/>
      <c r="F31" s="315"/>
      <c r="G31" s="318"/>
      <c r="H31" s="60" t="s">
        <v>13</v>
      </c>
      <c r="I31" s="137">
        <f>I29-I30</f>
        <v>7664</v>
      </c>
      <c r="J31" s="138"/>
      <c r="K31" s="133">
        <f>K29-K30</f>
        <v>84687</v>
      </c>
      <c r="L31" s="134">
        <f t="shared" ref="L31:M31" si="15">IF(L30="","",L29-L30)</f>
        <v>76219</v>
      </c>
      <c r="M31" s="134">
        <f t="shared" si="15"/>
        <v>8468</v>
      </c>
      <c r="N31" s="305"/>
      <c r="O31" s="10"/>
    </row>
    <row r="32" spans="1:15" ht="20.25" customHeight="1">
      <c r="A32" s="303">
        <v>8</v>
      </c>
      <c r="B32" s="323"/>
      <c r="C32" s="323"/>
      <c r="D32" s="303"/>
      <c r="E32" s="303" t="s">
        <v>98</v>
      </c>
      <c r="F32" s="326"/>
      <c r="G32" s="329"/>
      <c r="H32" s="60" t="s">
        <v>11</v>
      </c>
      <c r="I32" s="12"/>
      <c r="J32" s="72">
        <f>IF(IF(G32&lt;=3, F32-1,F32)&lt;=2011,VLOOKUP('点検結果報告書（例）'!$G$21,リスト!$E$3:$F$26,2,FALSE),IF(IF(G32&lt;=3, F32-1,F32)&gt;=2015,VLOOKUP('点検結果報告書（例）'!$G$21,リスト!$A$3:$B$28,2,FALSE),VLOOKUP('点検結果報告書（例）'!$G$21,リスト!$C$3:$D$26,2,FALSE)))</f>
        <v>10.7</v>
      </c>
      <c r="K32" s="108">
        <f>ROUNDDOWN(I32*J32,0)</f>
        <v>0</v>
      </c>
      <c r="L32" s="31">
        <f>IF('点検結果報告書（例）'!G21="","",IF('点検結果報告書（例）'!G21="居宅介護支援",K32,ROUNDDOWN(K32*IF(E32="2割",0.8,IF(E32="3割",0.7,0.9)),0)))</f>
        <v>0</v>
      </c>
      <c r="M32" s="31">
        <f t="shared" ref="M32:M33" si="16">IF(L32="","",K32-L32)</f>
        <v>0</v>
      </c>
      <c r="N32" s="303"/>
      <c r="O32" s="10"/>
    </row>
    <row r="33" spans="1:15" ht="20.25" customHeight="1">
      <c r="A33" s="304"/>
      <c r="B33" s="324"/>
      <c r="C33" s="324"/>
      <c r="D33" s="304"/>
      <c r="E33" s="304"/>
      <c r="F33" s="327"/>
      <c r="G33" s="330"/>
      <c r="H33" s="60" t="s">
        <v>12</v>
      </c>
      <c r="I33" s="15"/>
      <c r="J33" s="73">
        <f t="shared" ref="J33" si="17">J32</f>
        <v>10.7</v>
      </c>
      <c r="K33" s="108">
        <f>ROUNDDOWN(I33*J33,0)</f>
        <v>0</v>
      </c>
      <c r="L33" s="31">
        <f>IF('点検結果報告書（例）'!G21="","",IF('点検結果報告書（例）'!G21="居宅介護支援",K33,ROUNDDOWN(K33*IF(E32="2割",0.8,IF(E32="3割",0.7,0.9)),0)))</f>
        <v>0</v>
      </c>
      <c r="M33" s="31">
        <f t="shared" si="16"/>
        <v>0</v>
      </c>
      <c r="N33" s="304"/>
      <c r="O33" s="10"/>
    </row>
    <row r="34" spans="1:15" ht="20.25" customHeight="1">
      <c r="A34" s="305"/>
      <c r="B34" s="325"/>
      <c r="C34" s="325"/>
      <c r="D34" s="305"/>
      <c r="E34" s="305"/>
      <c r="F34" s="328"/>
      <c r="G34" s="331"/>
      <c r="H34" s="60" t="s">
        <v>13</v>
      </c>
      <c r="I34" s="32">
        <f>I32-I33</f>
        <v>0</v>
      </c>
      <c r="J34" s="32"/>
      <c r="K34" s="108">
        <f>K32-K33</f>
        <v>0</v>
      </c>
      <c r="L34" s="31">
        <f t="shared" ref="L34:M34" si="18">IF(L33="","",L32-L33)</f>
        <v>0</v>
      </c>
      <c r="M34" s="31">
        <f t="shared" si="18"/>
        <v>0</v>
      </c>
      <c r="N34" s="305"/>
      <c r="O34" s="10"/>
    </row>
    <row r="35" spans="1:15" ht="20.25" customHeight="1">
      <c r="A35" s="303">
        <v>9</v>
      </c>
      <c r="B35" s="323"/>
      <c r="C35" s="323"/>
      <c r="D35" s="303"/>
      <c r="E35" s="303" t="s">
        <v>98</v>
      </c>
      <c r="F35" s="326"/>
      <c r="G35" s="329"/>
      <c r="H35" s="60" t="s">
        <v>11</v>
      </c>
      <c r="I35" s="12"/>
      <c r="J35" s="72">
        <f>IF(IF(G35&lt;=3, F35-1,F35)&lt;=2011,VLOOKUP('点検結果報告書（例）'!$G$21,リスト!$E$3:$F$26,2,FALSE),IF(IF(G35&lt;=3, F35-1,F35)&gt;=2015,VLOOKUP('点検結果報告書（例）'!$G$21,リスト!$A$3:$B$28,2,FALSE),VLOOKUP('点検結果報告書（例）'!$G$21,リスト!$C$3:$D$26,2,FALSE)))</f>
        <v>10.7</v>
      </c>
      <c r="K35" s="108">
        <f>ROUNDDOWN(I35*J35,0)</f>
        <v>0</v>
      </c>
      <c r="L35" s="31">
        <f>IF('点検結果報告書（例）'!G21="","",IF('点検結果報告書（例）'!G21="居宅介護支援",K35,ROUNDDOWN(K35*IF(E35="2割",0.8,IF(E35="3割",0.7,0.9)),0)))</f>
        <v>0</v>
      </c>
      <c r="M35" s="31">
        <f t="shared" ref="M35:M36" si="19">IF(L35="","",K35-L35)</f>
        <v>0</v>
      </c>
      <c r="N35" s="303"/>
      <c r="O35" s="10"/>
    </row>
    <row r="36" spans="1:15" ht="20.25" customHeight="1">
      <c r="A36" s="304"/>
      <c r="B36" s="324"/>
      <c r="C36" s="324"/>
      <c r="D36" s="304"/>
      <c r="E36" s="304"/>
      <c r="F36" s="327"/>
      <c r="G36" s="330"/>
      <c r="H36" s="60" t="s">
        <v>12</v>
      </c>
      <c r="I36" s="15"/>
      <c r="J36" s="73">
        <f t="shared" ref="J36" si="20">J35</f>
        <v>10.7</v>
      </c>
      <c r="K36" s="108">
        <f>ROUNDDOWN(I36*J36,0)</f>
        <v>0</v>
      </c>
      <c r="L36" s="31">
        <f>IF('点検結果報告書（例）'!G21="","",IF('点検結果報告書（例）'!G21="居宅介護支援",K36,ROUNDDOWN(K36*IF(E35="2割",0.8,IF(E35="3割",0.7,0.9)),0)))</f>
        <v>0</v>
      </c>
      <c r="M36" s="31">
        <f t="shared" si="19"/>
        <v>0</v>
      </c>
      <c r="N36" s="304"/>
      <c r="O36" s="10"/>
    </row>
    <row r="37" spans="1:15" ht="20.25" customHeight="1">
      <c r="A37" s="305"/>
      <c r="B37" s="325"/>
      <c r="C37" s="325"/>
      <c r="D37" s="305"/>
      <c r="E37" s="305"/>
      <c r="F37" s="328"/>
      <c r="G37" s="331"/>
      <c r="H37" s="60" t="s">
        <v>13</v>
      </c>
      <c r="I37" s="32">
        <f>I35-I36</f>
        <v>0</v>
      </c>
      <c r="J37" s="32"/>
      <c r="K37" s="108">
        <f>K35-K36</f>
        <v>0</v>
      </c>
      <c r="L37" s="31">
        <f t="shared" ref="L37:M37" si="21">IF(L36="","",L35-L36)</f>
        <v>0</v>
      </c>
      <c r="M37" s="31">
        <f t="shared" si="21"/>
        <v>0</v>
      </c>
      <c r="N37" s="305"/>
      <c r="O37" s="10"/>
    </row>
    <row r="38" spans="1:15" ht="20.25" customHeight="1">
      <c r="A38" s="303">
        <v>10</v>
      </c>
      <c r="B38" s="323"/>
      <c r="C38" s="323"/>
      <c r="D38" s="303"/>
      <c r="E38" s="303" t="s">
        <v>98</v>
      </c>
      <c r="F38" s="326"/>
      <c r="G38" s="329"/>
      <c r="H38" s="60" t="s">
        <v>11</v>
      </c>
      <c r="I38" s="12"/>
      <c r="J38" s="72">
        <f>IF(IF(G38&lt;=3, F38-1,F38)&lt;=2011,VLOOKUP('点検結果報告書（例）'!$G$21,リスト!$E$3:$F$26,2,FALSE),IF(IF(G38&lt;=3, F38-1,F38)&gt;=2015,VLOOKUP('点検結果報告書（例）'!$G$21,リスト!$A$3:$B$28,2,FALSE),VLOOKUP('点検結果報告書（例）'!$G$21,リスト!$C$3:$D$26,2,FALSE)))</f>
        <v>10.7</v>
      </c>
      <c r="K38" s="108">
        <f>ROUNDDOWN(I38*J38,0)</f>
        <v>0</v>
      </c>
      <c r="L38" s="31">
        <f>IF('点検結果報告書（例）'!G21="","",IF('点検結果報告書（例）'!G21="居宅介護支援",K38,ROUNDDOWN(K38*IF(E38="2割",0.8,IF(E38="3割",0.7,0.9)),0)))</f>
        <v>0</v>
      </c>
      <c r="M38" s="31">
        <f t="shared" ref="M38:M39" si="22">IF(L38="","",K38-L38)</f>
        <v>0</v>
      </c>
      <c r="N38" s="303"/>
      <c r="O38" s="10"/>
    </row>
    <row r="39" spans="1:15" ht="20.25" customHeight="1">
      <c r="A39" s="304"/>
      <c r="B39" s="324"/>
      <c r="C39" s="324"/>
      <c r="D39" s="304"/>
      <c r="E39" s="304"/>
      <c r="F39" s="327"/>
      <c r="G39" s="330"/>
      <c r="H39" s="60" t="s">
        <v>12</v>
      </c>
      <c r="I39" s="15"/>
      <c r="J39" s="73">
        <f t="shared" ref="J39" si="23">J38</f>
        <v>10.7</v>
      </c>
      <c r="K39" s="108">
        <f>ROUNDDOWN(I39*J39,0)</f>
        <v>0</v>
      </c>
      <c r="L39" s="31">
        <f>IF('点検結果報告書（例）'!G21="","",IF('点検結果報告書（例）'!G21="居宅介護支援",K39,ROUNDDOWN(K39*IF(E38="2割",0.8,IF(E38="3割",0.7,0.9)),0)))</f>
        <v>0</v>
      </c>
      <c r="M39" s="31">
        <f t="shared" si="22"/>
        <v>0</v>
      </c>
      <c r="N39" s="304"/>
      <c r="O39" s="10"/>
    </row>
    <row r="40" spans="1:15" ht="20.25" customHeight="1" thickBot="1">
      <c r="A40" s="305"/>
      <c r="B40" s="325"/>
      <c r="C40" s="325"/>
      <c r="D40" s="322"/>
      <c r="E40" s="305"/>
      <c r="F40" s="328"/>
      <c r="G40" s="331"/>
      <c r="H40" s="60" t="s">
        <v>13</v>
      </c>
      <c r="I40" s="32">
        <f>I38-I39</f>
        <v>0</v>
      </c>
      <c r="J40" s="32"/>
      <c r="K40" s="108">
        <f>K38-K39</f>
        <v>0</v>
      </c>
      <c r="L40" s="31">
        <f t="shared" ref="L40:M40" si="24">IF(L39="","",L38-L39)</f>
        <v>0</v>
      </c>
      <c r="M40" s="31">
        <f t="shared" si="24"/>
        <v>0</v>
      </c>
      <c r="N40" s="305"/>
      <c r="O40" s="10"/>
    </row>
    <row r="41" spans="1:15" s="20" customFormat="1" ht="20.25" customHeight="1">
      <c r="A41" s="341" t="s">
        <v>83</v>
      </c>
      <c r="B41" s="342"/>
      <c r="C41" s="342"/>
      <c r="D41" s="343"/>
      <c r="E41" s="332" t="s">
        <v>85</v>
      </c>
      <c r="F41" s="333"/>
      <c r="G41" s="334"/>
      <c r="H41" s="61" t="s">
        <v>11</v>
      </c>
      <c r="I41" s="139">
        <f>IF(I11="","",SUMIFS($I$11:$I$40,$H$11:$H$40,H41))</f>
        <v>177191</v>
      </c>
      <c r="J41" s="139"/>
      <c r="K41" s="140">
        <f>IF($K$11="","",SUMIFS($K$11:$K$40,$H$11:$H$40,H41))</f>
        <v>1957956</v>
      </c>
      <c r="L41" s="140">
        <f>IF($L$11="","",SUMIFS($L$11:$L$40,$H$11:$H$40,H41))</f>
        <v>1762159</v>
      </c>
      <c r="M41" s="141">
        <f>IF($M$11="","",SUMIFS($M$11:$M$40,$H$11:$H$40,H41))</f>
        <v>195797</v>
      </c>
      <c r="N41" s="350"/>
      <c r="O41" s="19"/>
    </row>
    <row r="42" spans="1:15" s="20" customFormat="1" ht="20.25" customHeight="1">
      <c r="A42" s="344"/>
      <c r="B42" s="345"/>
      <c r="C42" s="345"/>
      <c r="D42" s="346"/>
      <c r="E42" s="335">
        <f>COUNTA($B$11:$B$40)</f>
        <v>7</v>
      </c>
      <c r="F42" s="336"/>
      <c r="G42" s="337"/>
      <c r="H42" s="62" t="s">
        <v>12</v>
      </c>
      <c r="I42" s="142">
        <f>IF(I12="","",SUMIFS($I$11:$I$40,$H$11:$H$40,H42))</f>
        <v>123543</v>
      </c>
      <c r="J42" s="142"/>
      <c r="K42" s="143">
        <f>IF($K$11="","",SUMIFS($K$11:$K$40,$H$11:$H$40,H42))</f>
        <v>1365147</v>
      </c>
      <c r="L42" s="144">
        <f>IF($L$11="","",SUMIFS($L$11:$L$40,$H$11:$H$40,H42))</f>
        <v>1228626</v>
      </c>
      <c r="M42" s="145">
        <f>IF($M$11="","",SUMIFS($M$11:$M$40,$H$11:$H$40,H42))</f>
        <v>136521</v>
      </c>
      <c r="N42" s="351"/>
      <c r="O42" s="19"/>
    </row>
    <row r="43" spans="1:15" s="20" customFormat="1" ht="20.25" customHeight="1" thickBot="1">
      <c r="A43" s="347"/>
      <c r="B43" s="348"/>
      <c r="C43" s="348"/>
      <c r="D43" s="349"/>
      <c r="E43" s="338"/>
      <c r="F43" s="339"/>
      <c r="G43" s="340"/>
      <c r="H43" s="63" t="s">
        <v>51</v>
      </c>
      <c r="I43" s="146">
        <f>IF(I42="","",I41-I42)</f>
        <v>53648</v>
      </c>
      <c r="J43" s="146"/>
      <c r="K43" s="146">
        <f>IF(K41="","",K41-K42)</f>
        <v>592809</v>
      </c>
      <c r="L43" s="146">
        <f>IF(L42="","",L41-L42)</f>
        <v>533533</v>
      </c>
      <c r="M43" s="147">
        <f>IF(M42="","",M41-M42)</f>
        <v>59276</v>
      </c>
      <c r="N43" s="352"/>
      <c r="O43" s="19"/>
    </row>
    <row r="44" spans="1:15">
      <c r="A44" s="24" t="s">
        <v>14</v>
      </c>
      <c r="B44" s="25"/>
      <c r="C44" s="25"/>
      <c r="D44" s="10"/>
      <c r="E44" s="10"/>
      <c r="F44" s="10"/>
      <c r="G44" s="10"/>
      <c r="H44" s="10"/>
      <c r="I44" s="26"/>
      <c r="J44" s="26"/>
      <c r="K44" s="27"/>
      <c r="L44" s="28"/>
      <c r="M44" s="28"/>
      <c r="N44" s="10"/>
      <c r="O44" s="10"/>
    </row>
    <row r="45" spans="1:15">
      <c r="A45" s="29" t="s">
        <v>89</v>
      </c>
      <c r="D45" s="25"/>
      <c r="E45" s="25"/>
      <c r="I45" s="30"/>
      <c r="J45" s="30"/>
      <c r="K45" s="30"/>
    </row>
    <row r="46" spans="1:15">
      <c r="I46" s="30"/>
      <c r="J46" s="30"/>
      <c r="K46" s="30"/>
    </row>
  </sheetData>
  <mergeCells count="104">
    <mergeCell ref="E41:G41"/>
    <mergeCell ref="E42:G43"/>
    <mergeCell ref="A41:D43"/>
    <mergeCell ref="N35:N37"/>
    <mergeCell ref="A38:A40"/>
    <mergeCell ref="B38:B40"/>
    <mergeCell ref="C38:C40"/>
    <mergeCell ref="F38:F40"/>
    <mergeCell ref="N38:N40"/>
    <mergeCell ref="A35:A37"/>
    <mergeCell ref="B35:B37"/>
    <mergeCell ref="C35:C37"/>
    <mergeCell ref="F35:F37"/>
    <mergeCell ref="N41:N43"/>
    <mergeCell ref="E35:E37"/>
    <mergeCell ref="E38:E40"/>
    <mergeCell ref="D35:D37"/>
    <mergeCell ref="A29:A31"/>
    <mergeCell ref="B29:B31"/>
    <mergeCell ref="C29:C31"/>
    <mergeCell ref="D38:D40"/>
    <mergeCell ref="F29:F31"/>
    <mergeCell ref="N29:N31"/>
    <mergeCell ref="D29:D31"/>
    <mergeCell ref="E29:E31"/>
    <mergeCell ref="A32:A34"/>
    <mergeCell ref="B32:B34"/>
    <mergeCell ref="C32:C34"/>
    <mergeCell ref="F32:F34"/>
    <mergeCell ref="N32:N34"/>
    <mergeCell ref="E32:E34"/>
    <mergeCell ref="D32:D34"/>
    <mergeCell ref="G29:G31"/>
    <mergeCell ref="G32:G34"/>
    <mergeCell ref="G35:G37"/>
    <mergeCell ref="G38:G40"/>
    <mergeCell ref="A26:A28"/>
    <mergeCell ref="C26:C28"/>
    <mergeCell ref="F26:F28"/>
    <mergeCell ref="N26:N28"/>
    <mergeCell ref="A23:A25"/>
    <mergeCell ref="B23:B25"/>
    <mergeCell ref="C23:C25"/>
    <mergeCell ref="F23:F25"/>
    <mergeCell ref="N23:N25"/>
    <mergeCell ref="D23:D25"/>
    <mergeCell ref="B26:B28"/>
    <mergeCell ref="D26:D28"/>
    <mergeCell ref="E23:E25"/>
    <mergeCell ref="E26:E28"/>
    <mergeCell ref="G23:G25"/>
    <mergeCell ref="G26:G28"/>
    <mergeCell ref="A20:A22"/>
    <mergeCell ref="F20:F22"/>
    <mergeCell ref="N20:N22"/>
    <mergeCell ref="A17:A19"/>
    <mergeCell ref="B17:B19"/>
    <mergeCell ref="C17:C19"/>
    <mergeCell ref="F17:F19"/>
    <mergeCell ref="N17:N19"/>
    <mergeCell ref="D17:D19"/>
    <mergeCell ref="B20:B22"/>
    <mergeCell ref="C20:C22"/>
    <mergeCell ref="D20:D22"/>
    <mergeCell ref="E20:E22"/>
    <mergeCell ref="E17:E19"/>
    <mergeCell ref="G17:G19"/>
    <mergeCell ref="G20:G22"/>
    <mergeCell ref="N14:N16"/>
    <mergeCell ref="A11:A13"/>
    <mergeCell ref="B11:B13"/>
    <mergeCell ref="C11:C13"/>
    <mergeCell ref="F11:F13"/>
    <mergeCell ref="N11:N13"/>
    <mergeCell ref="B14:B16"/>
    <mergeCell ref="C14:C16"/>
    <mergeCell ref="D14:D16"/>
    <mergeCell ref="A14:A16"/>
    <mergeCell ref="F14:F16"/>
    <mergeCell ref="E11:E13"/>
    <mergeCell ref="E14:E16"/>
    <mergeCell ref="G11:G13"/>
    <mergeCell ref="G14:G16"/>
    <mergeCell ref="D11:D13"/>
    <mergeCell ref="A2:N2"/>
    <mergeCell ref="A4:B4"/>
    <mergeCell ref="D6:F6"/>
    <mergeCell ref="A6:C6"/>
    <mergeCell ref="N8:N10"/>
    <mergeCell ref="H9:H10"/>
    <mergeCell ref="I9:I10"/>
    <mergeCell ref="L9:M9"/>
    <mergeCell ref="E8:E10"/>
    <mergeCell ref="J9:J10"/>
    <mergeCell ref="K9:K10"/>
    <mergeCell ref="F8:G9"/>
    <mergeCell ref="A8:A10"/>
    <mergeCell ref="B8:B10"/>
    <mergeCell ref="C8:C10"/>
    <mergeCell ref="H8:M8"/>
    <mergeCell ref="D8:D10"/>
    <mergeCell ref="C4:E4"/>
    <mergeCell ref="G4:H4"/>
    <mergeCell ref="I4:N4"/>
  </mergeCells>
  <phoneticPr fontId="2"/>
  <dataValidations xWindow="333" yWindow="558" count="3">
    <dataValidation type="list" allowBlank="1" showInputMessage="1" showErrorMessage="1" sqref="E11:E40">
      <formula1>"1割,2割,3割"</formula1>
    </dataValidation>
    <dataValidation type="whole" allowBlank="1" showInputMessage="1" showErrorMessage="1" errorTitle="注意" error="西暦（4桁）で入力してください" prompt="西暦で入力してください" sqref="F11:F40">
      <formula1>2000</formula1>
      <formula2>9999</formula2>
    </dataValidation>
    <dataValidation type="list" allowBlank="1" showErrorMessage="1" errorTitle="注意" error="該当する場合は、&quot;○&quot;を記入してください。" sqref="D11:D40">
      <formula1>"○"</formula1>
    </dataValidation>
  </dataValidations>
  <pageMargins left="0.62992125984251968" right="0.43307086614173229" top="0.74803149606299213" bottom="0.39370078740157483" header="0.31496062992125984"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 max="1" width="4.625" style="2" customWidth="1"/>
    <col min="2" max="2" width="14" style="2" customWidth="1"/>
    <col min="3" max="3" width="12.75" style="2" customWidth="1"/>
    <col min="4" max="4" width="8.5" style="2" customWidth="1"/>
    <col min="5" max="5" width="5.625" style="2" customWidth="1"/>
    <col min="6" max="6" width="7.125" style="2" bestFit="1" customWidth="1"/>
    <col min="7" max="7" width="9" style="2" bestFit="1" customWidth="1"/>
    <col min="8" max="9" width="9" style="2" hidden="1" customWidth="1"/>
    <col min="10" max="11" width="10.625" style="2" customWidth="1"/>
    <col min="12" max="12" width="9" style="2" customWidth="1"/>
    <col min="13" max="13" width="3.875" style="2" customWidth="1"/>
    <col min="14" max="16384" width="9" style="2"/>
  </cols>
  <sheetData>
    <row r="1" spans="1:16" s="20" customFormat="1" ht="27.75" customHeight="1">
      <c r="A1" s="115" t="s">
        <v>170</v>
      </c>
    </row>
    <row r="2" spans="1:16" ht="21" customHeight="1">
      <c r="A2" s="283" t="s">
        <v>96</v>
      </c>
      <c r="B2" s="283"/>
      <c r="C2" s="283"/>
      <c r="D2" s="283"/>
      <c r="E2" s="283"/>
      <c r="F2" s="283"/>
      <c r="G2" s="283"/>
      <c r="H2" s="283"/>
      <c r="I2" s="283"/>
      <c r="J2" s="283"/>
      <c r="K2" s="283"/>
      <c r="L2" s="283"/>
    </row>
    <row r="3" spans="1:16" ht="5.25" customHeight="1">
      <c r="A3" s="3"/>
      <c r="B3" s="3"/>
      <c r="C3" s="3"/>
      <c r="D3" s="3"/>
      <c r="E3" s="64"/>
      <c r="F3" s="3"/>
      <c r="G3" s="3"/>
      <c r="H3" s="66"/>
      <c r="I3" s="66"/>
      <c r="J3" s="3"/>
      <c r="K3" s="3"/>
      <c r="L3" s="3"/>
    </row>
    <row r="4" spans="1:16" s="6" customFormat="1" ht="21" customHeight="1">
      <c r="A4" s="284" t="s">
        <v>0</v>
      </c>
      <c r="B4" s="284"/>
      <c r="C4" s="353" t="str">
        <f>IF('点検結果報告書（例）'!G20="","",'点検結果報告書（例）'!G20)</f>
        <v>237○○○</v>
      </c>
      <c r="D4" s="353"/>
      <c r="E4" s="353"/>
      <c r="F4" s="4"/>
      <c r="G4" s="5" t="s">
        <v>1</v>
      </c>
      <c r="H4" s="67"/>
      <c r="I4" s="67"/>
      <c r="J4" s="354" t="str">
        <f>IF('点検結果報告書（例）'!G18="","",'点検結果報告書（例）'!G18)</f>
        <v>○○○介護センター</v>
      </c>
      <c r="K4" s="354"/>
      <c r="L4" s="354"/>
    </row>
    <row r="5" spans="1:16" s="6" customFormat="1" ht="11.25" customHeight="1">
      <c r="A5" s="7"/>
      <c r="B5" s="7"/>
      <c r="C5" s="4"/>
      <c r="D5" s="4"/>
      <c r="E5" s="4"/>
      <c r="F5" s="4"/>
      <c r="G5" s="8"/>
      <c r="H5" s="8"/>
      <c r="I5" s="8"/>
      <c r="J5" s="8"/>
      <c r="K5" s="8"/>
      <c r="L5" s="8"/>
    </row>
    <row r="6" spans="1:16" s="6" customFormat="1" ht="20.25" customHeight="1">
      <c r="A6" s="286" t="s">
        <v>2</v>
      </c>
      <c r="B6" s="286"/>
      <c r="C6" s="286"/>
      <c r="D6" s="285" t="s">
        <v>180</v>
      </c>
      <c r="E6" s="285"/>
      <c r="F6" s="4"/>
      <c r="G6" s="69"/>
      <c r="H6" s="69"/>
      <c r="I6" s="69"/>
      <c r="J6" s="69"/>
      <c r="K6" s="70"/>
      <c r="L6" s="70"/>
    </row>
    <row r="7" spans="1:16" ht="11.25" customHeight="1"/>
    <row r="8" spans="1:16" ht="16.5" customHeight="1">
      <c r="A8" s="303" t="s">
        <v>3</v>
      </c>
      <c r="B8" s="292" t="s">
        <v>88</v>
      </c>
      <c r="C8" s="292" t="s">
        <v>4</v>
      </c>
      <c r="D8" s="299" t="s">
        <v>163</v>
      </c>
      <c r="E8" s="300"/>
      <c r="F8" s="294" t="s">
        <v>50</v>
      </c>
      <c r="G8" s="306"/>
      <c r="H8" s="306"/>
      <c r="I8" s="306"/>
      <c r="J8" s="306"/>
      <c r="K8" s="295"/>
      <c r="L8" s="292" t="s">
        <v>6</v>
      </c>
      <c r="M8" s="9"/>
      <c r="N8" s="79"/>
    </row>
    <row r="9" spans="1:16" ht="16.5" customHeight="1">
      <c r="A9" s="304"/>
      <c r="B9" s="296"/>
      <c r="C9" s="296"/>
      <c r="D9" s="301"/>
      <c r="E9" s="302"/>
      <c r="F9" s="361"/>
      <c r="G9" s="292" t="s">
        <v>7</v>
      </c>
      <c r="H9" s="297" t="s">
        <v>103</v>
      </c>
      <c r="I9" s="297" t="s">
        <v>104</v>
      </c>
      <c r="J9" s="294" t="s">
        <v>8</v>
      </c>
      <c r="K9" s="295"/>
      <c r="L9" s="296"/>
      <c r="M9" s="10"/>
    </row>
    <row r="10" spans="1:16" ht="16.5" customHeight="1">
      <c r="A10" s="305"/>
      <c r="B10" s="293"/>
      <c r="C10" s="293"/>
      <c r="D10" s="65" t="s">
        <v>105</v>
      </c>
      <c r="E10" s="71" t="s">
        <v>106</v>
      </c>
      <c r="F10" s="362"/>
      <c r="G10" s="293"/>
      <c r="H10" s="298"/>
      <c r="I10" s="298"/>
      <c r="J10" s="11" t="s">
        <v>9</v>
      </c>
      <c r="K10" s="11" t="s">
        <v>10</v>
      </c>
      <c r="L10" s="293"/>
      <c r="M10" s="10"/>
    </row>
    <row r="11" spans="1:16" ht="20.25" customHeight="1">
      <c r="A11" s="303">
        <v>1</v>
      </c>
      <c r="B11" s="355" t="s">
        <v>181</v>
      </c>
      <c r="C11" s="355" t="s">
        <v>182</v>
      </c>
      <c r="D11" s="313">
        <v>2019</v>
      </c>
      <c r="E11" s="358">
        <v>4</v>
      </c>
      <c r="F11" s="60" t="s">
        <v>11</v>
      </c>
      <c r="G11" s="116">
        <v>25313</v>
      </c>
      <c r="H11" s="119">
        <f>IF(IF(E11&lt;=3, D11-1,D11)&lt;=23,VLOOKUP([1]点検結果報告書!$G$24,[1]リスト!$E$2:$F$25,2,FALSE),IF(IF(E11&lt;=3, D11-1,D11)&gt;=27,VLOOKUP([1]点検結果報告書!$G$24,[1]リスト!$A$2:$B$25,2,FALSE),VLOOKUP([1]点検結果報告書!$G$24,[1]リスト!$C$2:$D$25,2,FALSE)))</f>
        <v>11.05</v>
      </c>
      <c r="I11" s="120">
        <f>ROUNDDOWN(G11*H11,0)</f>
        <v>279708</v>
      </c>
      <c r="J11" s="121">
        <f>ROUNDDOWN(G11*H11,0)</f>
        <v>279708</v>
      </c>
      <c r="K11" s="129">
        <v>0</v>
      </c>
      <c r="L11" s="303"/>
      <c r="M11" s="10"/>
      <c r="P11" s="14"/>
    </row>
    <row r="12" spans="1:16" ht="20.25" customHeight="1">
      <c r="A12" s="304"/>
      <c r="B12" s="356"/>
      <c r="C12" s="356"/>
      <c r="D12" s="314"/>
      <c r="E12" s="359"/>
      <c r="F12" s="60" t="s">
        <v>12</v>
      </c>
      <c r="G12" s="117">
        <v>17649</v>
      </c>
      <c r="H12" s="122">
        <f>H11</f>
        <v>11.05</v>
      </c>
      <c r="I12" s="120">
        <f>ROUNDDOWN(G12*H12,0)</f>
        <v>195021</v>
      </c>
      <c r="J12" s="121">
        <f>ROUNDDOWN(G12*H12,0)</f>
        <v>195021</v>
      </c>
      <c r="K12" s="129">
        <v>0</v>
      </c>
      <c r="L12" s="304"/>
      <c r="M12" s="10"/>
    </row>
    <row r="13" spans="1:16" ht="20.25" customHeight="1">
      <c r="A13" s="305"/>
      <c r="B13" s="357"/>
      <c r="C13" s="357"/>
      <c r="D13" s="315"/>
      <c r="E13" s="360"/>
      <c r="F13" s="60" t="s">
        <v>13</v>
      </c>
      <c r="G13" s="118">
        <f>G11-G12</f>
        <v>7664</v>
      </c>
      <c r="H13" s="118"/>
      <c r="I13" s="118"/>
      <c r="J13" s="123">
        <f>J11-J12</f>
        <v>84687</v>
      </c>
      <c r="K13" s="130">
        <f>K11-K12</f>
        <v>0</v>
      </c>
      <c r="L13" s="305"/>
      <c r="M13" s="10"/>
    </row>
    <row r="14" spans="1:16" ht="20.25" customHeight="1">
      <c r="A14" s="303">
        <v>2</v>
      </c>
      <c r="B14" s="355" t="s">
        <v>181</v>
      </c>
      <c r="C14" s="355" t="s">
        <v>182</v>
      </c>
      <c r="D14" s="313">
        <v>2019</v>
      </c>
      <c r="E14" s="358">
        <v>5</v>
      </c>
      <c r="F14" s="60" t="s">
        <v>11</v>
      </c>
      <c r="G14" s="116">
        <v>25313</v>
      </c>
      <c r="H14" s="119">
        <f>IF(IF(E14&lt;=3, D14-1,D14)&lt;=23,VLOOKUP([1]点検結果報告書!$G$24,[1]リスト!$E$2:$F$25,2,FALSE),IF(IF(E14&lt;=3, D14-1,D14)&gt;=27,VLOOKUP([1]点検結果報告書!$G$24,[1]リスト!$A$2:$B$25,2,FALSE),VLOOKUP([1]点検結果報告書!$G$24,[1]リスト!$C$2:$D$25,2,FALSE)))</f>
        <v>11.05</v>
      </c>
      <c r="I14" s="120">
        <f>ROUNDDOWN(G14*H14,0)</f>
        <v>279708</v>
      </c>
      <c r="J14" s="121">
        <f>ROUNDDOWN(G14*H14,0)</f>
        <v>279708</v>
      </c>
      <c r="K14" s="129">
        <v>0</v>
      </c>
      <c r="L14" s="303"/>
      <c r="M14" s="10"/>
    </row>
    <row r="15" spans="1:16" ht="20.25" customHeight="1">
      <c r="A15" s="304"/>
      <c r="B15" s="356"/>
      <c r="C15" s="356"/>
      <c r="D15" s="314"/>
      <c r="E15" s="359"/>
      <c r="F15" s="60" t="s">
        <v>12</v>
      </c>
      <c r="G15" s="117">
        <v>17649</v>
      </c>
      <c r="H15" s="122">
        <f>H14</f>
        <v>11.05</v>
      </c>
      <c r="I15" s="120">
        <f>ROUNDDOWN(G15*H15,0)</f>
        <v>195021</v>
      </c>
      <c r="J15" s="121">
        <f>ROUNDDOWN(G15*H15,0)</f>
        <v>195021</v>
      </c>
      <c r="K15" s="129">
        <v>0</v>
      </c>
      <c r="L15" s="304"/>
      <c r="M15" s="10"/>
    </row>
    <row r="16" spans="1:16" ht="20.25" customHeight="1">
      <c r="A16" s="305"/>
      <c r="B16" s="357"/>
      <c r="C16" s="357"/>
      <c r="D16" s="315"/>
      <c r="E16" s="360"/>
      <c r="F16" s="60" t="s">
        <v>13</v>
      </c>
      <c r="G16" s="118">
        <f>G14-G15</f>
        <v>7664</v>
      </c>
      <c r="H16" s="118"/>
      <c r="I16" s="118"/>
      <c r="J16" s="123">
        <f>J14-J15</f>
        <v>84687</v>
      </c>
      <c r="K16" s="130">
        <f>K14-K15</f>
        <v>0</v>
      </c>
      <c r="L16" s="305"/>
      <c r="M16" s="10"/>
    </row>
    <row r="17" spans="1:13" ht="20.25" customHeight="1">
      <c r="A17" s="303">
        <v>3</v>
      </c>
      <c r="B17" s="355" t="s">
        <v>181</v>
      </c>
      <c r="C17" s="355" t="s">
        <v>183</v>
      </c>
      <c r="D17" s="313">
        <v>2019</v>
      </c>
      <c r="E17" s="358">
        <v>4</v>
      </c>
      <c r="F17" s="60" t="s">
        <v>11</v>
      </c>
      <c r="G17" s="116">
        <v>25313</v>
      </c>
      <c r="H17" s="119">
        <f>IF(IF(E17&lt;=3, D17-1,D17)&lt;=23,VLOOKUP([1]点検結果報告書!$G$24,[1]リスト!$E$2:$F$25,2,FALSE),IF(IF(E17&lt;=3, D17-1,D17)&gt;=27,VLOOKUP([1]点検結果報告書!$G$24,[1]リスト!$A$2:$B$25,2,FALSE),VLOOKUP([1]点検結果報告書!$G$24,[1]リスト!$C$2:$D$25,2,FALSE)))</f>
        <v>11.05</v>
      </c>
      <c r="I17" s="120">
        <f>ROUNDDOWN(G17*H17,0)</f>
        <v>279708</v>
      </c>
      <c r="J17" s="121">
        <f>ROUNDDOWN(G17*H17,0)</f>
        <v>279708</v>
      </c>
      <c r="K17" s="129">
        <v>0</v>
      </c>
      <c r="L17" s="303"/>
      <c r="M17" s="10"/>
    </row>
    <row r="18" spans="1:13" ht="20.25" customHeight="1">
      <c r="A18" s="304"/>
      <c r="B18" s="356"/>
      <c r="C18" s="356"/>
      <c r="D18" s="314"/>
      <c r="E18" s="359"/>
      <c r="F18" s="60" t="s">
        <v>12</v>
      </c>
      <c r="G18" s="117">
        <v>17649</v>
      </c>
      <c r="H18" s="122">
        <f>H17</f>
        <v>11.05</v>
      </c>
      <c r="I18" s="120">
        <f>ROUNDDOWN(G18*H18,0)</f>
        <v>195021</v>
      </c>
      <c r="J18" s="121">
        <f>ROUNDDOWN(G18*H18,0)</f>
        <v>195021</v>
      </c>
      <c r="K18" s="129">
        <v>0</v>
      </c>
      <c r="L18" s="304"/>
      <c r="M18" s="10"/>
    </row>
    <row r="19" spans="1:13" ht="20.25" customHeight="1">
      <c r="A19" s="305"/>
      <c r="B19" s="357"/>
      <c r="C19" s="357"/>
      <c r="D19" s="315"/>
      <c r="E19" s="360"/>
      <c r="F19" s="60" t="s">
        <v>13</v>
      </c>
      <c r="G19" s="118">
        <f>G17-G18</f>
        <v>7664</v>
      </c>
      <c r="H19" s="118"/>
      <c r="I19" s="118"/>
      <c r="J19" s="123">
        <f>J17-J18</f>
        <v>84687</v>
      </c>
      <c r="K19" s="130">
        <f>K17-K18</f>
        <v>0</v>
      </c>
      <c r="L19" s="305"/>
      <c r="M19" s="10"/>
    </row>
    <row r="20" spans="1:13" ht="20.25" customHeight="1">
      <c r="A20" s="303">
        <v>4</v>
      </c>
      <c r="B20" s="323"/>
      <c r="C20" s="323"/>
      <c r="D20" s="326"/>
      <c r="E20" s="329"/>
      <c r="F20" s="60" t="s">
        <v>11</v>
      </c>
      <c r="G20" s="12"/>
      <c r="H20" s="72">
        <f>IF(IF(E20&lt;=3, D20-1,D20)&lt;=2011,VLOOKUP('点検結果報告書（例）'!$G$21,リスト!$E$3:$F$26,2,FALSE),IF(IF(E20&lt;=3, D20-1,D20)&gt;=2015,VLOOKUP('点検結果報告書（例）'!$G$21,リスト!$A$3:$B$28,2,FALSE),VLOOKUP('点検結果報告書（例）'!$G$21,リスト!$C$3:$D$26,2,FALSE)))</f>
        <v>10.7</v>
      </c>
      <c r="I20" s="17">
        <f>ROUNDDOWN(G20*H20,0)</f>
        <v>0</v>
      </c>
      <c r="J20" s="33"/>
      <c r="K20" s="33"/>
      <c r="L20" s="303"/>
      <c r="M20" s="10"/>
    </row>
    <row r="21" spans="1:13" ht="20.25" customHeight="1">
      <c r="A21" s="304"/>
      <c r="B21" s="324"/>
      <c r="C21" s="324"/>
      <c r="D21" s="327"/>
      <c r="E21" s="330"/>
      <c r="F21" s="60" t="s">
        <v>12</v>
      </c>
      <c r="G21" s="15"/>
      <c r="H21" s="73">
        <f t="shared" ref="H21" si="0">H20</f>
        <v>10.7</v>
      </c>
      <c r="I21" s="17">
        <f>ROUNDDOWN(G21*H21,0)</f>
        <v>0</v>
      </c>
      <c r="J21" s="33"/>
      <c r="K21" s="33"/>
      <c r="L21" s="304"/>
      <c r="M21" s="10"/>
    </row>
    <row r="22" spans="1:13" ht="20.25" customHeight="1">
      <c r="A22" s="305"/>
      <c r="B22" s="325"/>
      <c r="C22" s="325"/>
      <c r="D22" s="328"/>
      <c r="E22" s="331"/>
      <c r="F22" s="60" t="s">
        <v>13</v>
      </c>
      <c r="G22" s="32">
        <f>G20-G21</f>
        <v>0</v>
      </c>
      <c r="H22" s="32"/>
      <c r="I22" s="32"/>
      <c r="J22" s="31">
        <f>J20-J21</f>
        <v>0</v>
      </c>
      <c r="K22" s="31">
        <f>K20-K21</f>
        <v>0</v>
      </c>
      <c r="L22" s="305"/>
      <c r="M22" s="10"/>
    </row>
    <row r="23" spans="1:13" ht="20.25" customHeight="1">
      <c r="A23" s="303">
        <v>5</v>
      </c>
      <c r="B23" s="323"/>
      <c r="C23" s="323"/>
      <c r="D23" s="326"/>
      <c r="E23" s="329"/>
      <c r="F23" s="60" t="s">
        <v>11</v>
      </c>
      <c r="G23" s="12"/>
      <c r="H23" s="72">
        <f>IF(IF(E23&lt;=3, D23-1,D23)&lt;=2011,VLOOKUP('点検結果報告書（例）'!$G$21,リスト!$E$3:$F$26,2,FALSE),IF(IF(E23&lt;=3, D23-1,D23)&gt;=2015,VLOOKUP('点検結果報告書（例）'!$G$21,リスト!$A$3:$B$28,2,FALSE),VLOOKUP('点検結果報告書（例）'!$G$21,リスト!$C$3:$D$26,2,FALSE)))</f>
        <v>10.7</v>
      </c>
      <c r="I23" s="17">
        <f>ROUNDDOWN(G23*H23,0)</f>
        <v>0</v>
      </c>
      <c r="J23" s="33"/>
      <c r="K23" s="33"/>
      <c r="L23" s="303"/>
      <c r="M23" s="10"/>
    </row>
    <row r="24" spans="1:13" ht="20.25" customHeight="1">
      <c r="A24" s="304"/>
      <c r="B24" s="324"/>
      <c r="C24" s="324"/>
      <c r="D24" s="327"/>
      <c r="E24" s="330"/>
      <c r="F24" s="60" t="s">
        <v>12</v>
      </c>
      <c r="G24" s="15"/>
      <c r="H24" s="73">
        <f t="shared" ref="H24" si="1">H23</f>
        <v>10.7</v>
      </c>
      <c r="I24" s="17">
        <f>ROUNDDOWN(G24*H24,0)</f>
        <v>0</v>
      </c>
      <c r="J24" s="33"/>
      <c r="K24" s="33"/>
      <c r="L24" s="304"/>
      <c r="M24" s="10"/>
    </row>
    <row r="25" spans="1:13" ht="20.25" customHeight="1">
      <c r="A25" s="305"/>
      <c r="B25" s="325"/>
      <c r="C25" s="325"/>
      <c r="D25" s="328"/>
      <c r="E25" s="331"/>
      <c r="F25" s="60" t="s">
        <v>13</v>
      </c>
      <c r="G25" s="32">
        <f>G23-G24</f>
        <v>0</v>
      </c>
      <c r="H25" s="32"/>
      <c r="I25" s="32"/>
      <c r="J25" s="31">
        <f>J23-J24</f>
        <v>0</v>
      </c>
      <c r="K25" s="31">
        <f>K23-K24</f>
        <v>0</v>
      </c>
      <c r="L25" s="305"/>
      <c r="M25" s="10"/>
    </row>
    <row r="26" spans="1:13" ht="20.25" customHeight="1">
      <c r="A26" s="303">
        <v>6</v>
      </c>
      <c r="B26" s="323"/>
      <c r="C26" s="323"/>
      <c r="D26" s="326"/>
      <c r="E26" s="329"/>
      <c r="F26" s="60" t="s">
        <v>11</v>
      </c>
      <c r="G26" s="12"/>
      <c r="H26" s="72">
        <f>IF(IF(E26&lt;=3, D26-1,D26)&lt;=2011,VLOOKUP('点検結果報告書（例）'!$G$21,リスト!$E$3:$F$26,2,FALSE),IF(IF(E26&lt;=3, D26-1,D26)&gt;=2015,VLOOKUP('点検結果報告書（例）'!$G$21,リスト!$A$3:$B$28,2,FALSE),VLOOKUP('点検結果報告書（例）'!$G$21,リスト!$C$3:$D$26,2,FALSE)))</f>
        <v>10.7</v>
      </c>
      <c r="I26" s="17">
        <f>ROUNDDOWN(G26*H26,0)</f>
        <v>0</v>
      </c>
      <c r="J26" s="33"/>
      <c r="K26" s="33"/>
      <c r="L26" s="303"/>
      <c r="M26" s="10"/>
    </row>
    <row r="27" spans="1:13" ht="20.25" customHeight="1">
      <c r="A27" s="304"/>
      <c r="B27" s="324"/>
      <c r="C27" s="324"/>
      <c r="D27" s="327"/>
      <c r="E27" s="330"/>
      <c r="F27" s="60" t="s">
        <v>12</v>
      </c>
      <c r="G27" s="15"/>
      <c r="H27" s="73">
        <f t="shared" ref="H27" si="2">H26</f>
        <v>10.7</v>
      </c>
      <c r="I27" s="17">
        <f>ROUNDDOWN(G27*H27,0)</f>
        <v>0</v>
      </c>
      <c r="J27" s="33"/>
      <c r="K27" s="33"/>
      <c r="L27" s="304"/>
      <c r="M27" s="10"/>
    </row>
    <row r="28" spans="1:13" ht="20.25" customHeight="1">
      <c r="A28" s="305"/>
      <c r="B28" s="325"/>
      <c r="C28" s="325"/>
      <c r="D28" s="328"/>
      <c r="E28" s="331"/>
      <c r="F28" s="60" t="s">
        <v>13</v>
      </c>
      <c r="G28" s="32">
        <f>G26-G27</f>
        <v>0</v>
      </c>
      <c r="H28" s="32"/>
      <c r="I28" s="32"/>
      <c r="J28" s="31">
        <f>J26-J27</f>
        <v>0</v>
      </c>
      <c r="K28" s="31">
        <f>K26-K27</f>
        <v>0</v>
      </c>
      <c r="L28" s="305"/>
      <c r="M28" s="10"/>
    </row>
    <row r="29" spans="1:13" ht="20.25" customHeight="1">
      <c r="A29" s="303">
        <v>7</v>
      </c>
      <c r="B29" s="323"/>
      <c r="C29" s="323"/>
      <c r="D29" s="326"/>
      <c r="E29" s="329"/>
      <c r="F29" s="60" t="s">
        <v>11</v>
      </c>
      <c r="G29" s="12"/>
      <c r="H29" s="72">
        <f>IF(IF(E29&lt;=3, D29-1,D29)&lt;=2011,VLOOKUP('点検結果報告書（例）'!$G$21,リスト!$E$3:$F$26,2,FALSE),IF(IF(E29&lt;=3, D29-1,D29)&gt;=2015,VLOOKUP('点検結果報告書（例）'!$G$21,リスト!$A$3:$B$28,2,FALSE),VLOOKUP('点検結果報告書（例）'!$G$21,リスト!$C$3:$D$26,2,FALSE)))</f>
        <v>10.7</v>
      </c>
      <c r="I29" s="17">
        <f>ROUNDDOWN(G29*H29,0)</f>
        <v>0</v>
      </c>
      <c r="J29" s="33"/>
      <c r="K29" s="33"/>
      <c r="L29" s="303"/>
      <c r="M29" s="10"/>
    </row>
    <row r="30" spans="1:13" ht="20.25" customHeight="1">
      <c r="A30" s="304"/>
      <c r="B30" s="324"/>
      <c r="C30" s="324"/>
      <c r="D30" s="327"/>
      <c r="E30" s="330"/>
      <c r="F30" s="60" t="s">
        <v>12</v>
      </c>
      <c r="G30" s="15"/>
      <c r="H30" s="73">
        <f t="shared" ref="H30" si="3">H29</f>
        <v>10.7</v>
      </c>
      <c r="I30" s="17">
        <f>ROUNDDOWN(G30*H30,0)</f>
        <v>0</v>
      </c>
      <c r="J30" s="33"/>
      <c r="K30" s="33"/>
      <c r="L30" s="304"/>
      <c r="M30" s="10"/>
    </row>
    <row r="31" spans="1:13" ht="20.25" customHeight="1">
      <c r="A31" s="305"/>
      <c r="B31" s="325"/>
      <c r="C31" s="325"/>
      <c r="D31" s="328"/>
      <c r="E31" s="331"/>
      <c r="F31" s="60" t="s">
        <v>13</v>
      </c>
      <c r="G31" s="32">
        <f>G29-G30</f>
        <v>0</v>
      </c>
      <c r="H31" s="32"/>
      <c r="I31" s="32"/>
      <c r="J31" s="31">
        <f>J29-J30</f>
        <v>0</v>
      </c>
      <c r="K31" s="31">
        <f>K29-K30</f>
        <v>0</v>
      </c>
      <c r="L31" s="305"/>
      <c r="M31" s="10"/>
    </row>
    <row r="32" spans="1:13" ht="20.25" customHeight="1">
      <c r="A32" s="303">
        <v>8</v>
      </c>
      <c r="B32" s="323"/>
      <c r="C32" s="323"/>
      <c r="D32" s="326"/>
      <c r="E32" s="329"/>
      <c r="F32" s="60" t="s">
        <v>11</v>
      </c>
      <c r="G32" s="15"/>
      <c r="H32" s="72">
        <f>IF(IF(E32&lt;=3, D32-1,D32)&lt;=2011,VLOOKUP('点検結果報告書（例）'!$G$21,リスト!$E$3:$F$26,2,FALSE),IF(IF(E32&lt;=3, D32-1,D32)&gt;=2015,VLOOKUP('点検結果報告書（例）'!$G$21,リスト!$A$3:$B$28,2,FALSE),VLOOKUP('点検結果報告書（例）'!$G$21,リスト!$C$3:$D$26,2,FALSE)))</f>
        <v>10.7</v>
      </c>
      <c r="I32" s="17">
        <f>ROUNDDOWN(G32*H32,0)</f>
        <v>0</v>
      </c>
      <c r="J32" s="33"/>
      <c r="K32" s="33"/>
      <c r="L32" s="303"/>
      <c r="M32" s="10"/>
    </row>
    <row r="33" spans="1:13" ht="20.25" customHeight="1">
      <c r="A33" s="304"/>
      <c r="B33" s="324"/>
      <c r="C33" s="324"/>
      <c r="D33" s="327"/>
      <c r="E33" s="330"/>
      <c r="F33" s="60" t="s">
        <v>12</v>
      </c>
      <c r="G33" s="15"/>
      <c r="H33" s="73">
        <f t="shared" ref="H33" si="4">H32</f>
        <v>10.7</v>
      </c>
      <c r="I33" s="17">
        <f>ROUNDDOWN(G33*H33,0)</f>
        <v>0</v>
      </c>
      <c r="J33" s="33"/>
      <c r="K33" s="33"/>
      <c r="L33" s="304"/>
      <c r="M33" s="10"/>
    </row>
    <row r="34" spans="1:13" ht="20.25" customHeight="1">
      <c r="A34" s="305"/>
      <c r="B34" s="325"/>
      <c r="C34" s="325"/>
      <c r="D34" s="328"/>
      <c r="E34" s="331"/>
      <c r="F34" s="60" t="s">
        <v>13</v>
      </c>
      <c r="G34" s="32">
        <f>G32-G33</f>
        <v>0</v>
      </c>
      <c r="H34" s="32"/>
      <c r="I34" s="32"/>
      <c r="J34" s="31">
        <f>J32-J33</f>
        <v>0</v>
      </c>
      <c r="K34" s="31">
        <f>K32-K33</f>
        <v>0</v>
      </c>
      <c r="L34" s="305"/>
      <c r="M34" s="10"/>
    </row>
    <row r="35" spans="1:13" ht="20.25" customHeight="1">
      <c r="A35" s="303">
        <v>9</v>
      </c>
      <c r="B35" s="323"/>
      <c r="C35" s="323"/>
      <c r="D35" s="326"/>
      <c r="E35" s="329"/>
      <c r="F35" s="60" t="s">
        <v>11</v>
      </c>
      <c r="G35" s="15"/>
      <c r="H35" s="72">
        <f>IF(IF(E35&lt;=3, D35-1,D35)&lt;=2011,VLOOKUP('点検結果報告書（例）'!$G$21,リスト!$E$3:$F$26,2,FALSE),IF(IF(E35&lt;=3, D35-1,D35)&gt;=2015,VLOOKUP('点検結果報告書（例）'!$G$21,リスト!$A$3:$B$28,2,FALSE),VLOOKUP('点検結果報告書（例）'!$G$21,リスト!$C$3:$D$26,2,FALSE)))</f>
        <v>10.7</v>
      </c>
      <c r="I35" s="17">
        <f>ROUNDDOWN(G35*H35,0)</f>
        <v>0</v>
      </c>
      <c r="J35" s="33"/>
      <c r="K35" s="33"/>
      <c r="L35" s="303"/>
      <c r="M35" s="10"/>
    </row>
    <row r="36" spans="1:13" ht="20.25" customHeight="1">
      <c r="A36" s="304"/>
      <c r="B36" s="324"/>
      <c r="C36" s="324"/>
      <c r="D36" s="327"/>
      <c r="E36" s="330"/>
      <c r="F36" s="60" t="s">
        <v>12</v>
      </c>
      <c r="G36" s="15"/>
      <c r="H36" s="73">
        <f t="shared" ref="H36" si="5">H35</f>
        <v>10.7</v>
      </c>
      <c r="I36" s="17">
        <f>ROUNDDOWN(G36*H36,0)</f>
        <v>0</v>
      </c>
      <c r="J36" s="33"/>
      <c r="K36" s="33"/>
      <c r="L36" s="304"/>
      <c r="M36" s="10"/>
    </row>
    <row r="37" spans="1:13" ht="20.25" customHeight="1">
      <c r="A37" s="305"/>
      <c r="B37" s="325"/>
      <c r="C37" s="325"/>
      <c r="D37" s="328"/>
      <c r="E37" s="331"/>
      <c r="F37" s="60" t="s">
        <v>13</v>
      </c>
      <c r="G37" s="32">
        <f>G35-G36</f>
        <v>0</v>
      </c>
      <c r="H37" s="32"/>
      <c r="I37" s="32"/>
      <c r="J37" s="31">
        <f>J35-J36</f>
        <v>0</v>
      </c>
      <c r="K37" s="31">
        <f>K35-K36</f>
        <v>0</v>
      </c>
      <c r="L37" s="305"/>
      <c r="M37" s="10"/>
    </row>
    <row r="38" spans="1:13" ht="20.25" customHeight="1">
      <c r="A38" s="303">
        <v>10</v>
      </c>
      <c r="B38" s="323"/>
      <c r="C38" s="323"/>
      <c r="D38" s="326"/>
      <c r="E38" s="329"/>
      <c r="F38" s="60" t="s">
        <v>11</v>
      </c>
      <c r="G38" s="15"/>
      <c r="H38" s="72">
        <f>IF(IF(E38&lt;=3, D38-1,D38)&lt;=2011,VLOOKUP('点検結果報告書（例）'!$G$21,リスト!$E$3:$F$26,2,FALSE),IF(IF(E38&lt;=3, D38-1,D38)&gt;=2015,VLOOKUP('点検結果報告書（例）'!$G$21,リスト!$A$3:$B$28,2,FALSE),VLOOKUP('点検結果報告書（例）'!$G$21,リスト!$C$3:$D$26,2,FALSE)))</f>
        <v>10.7</v>
      </c>
      <c r="I38" s="17">
        <f>ROUNDDOWN(G38*H38,0)</f>
        <v>0</v>
      </c>
      <c r="J38" s="33"/>
      <c r="K38" s="33"/>
      <c r="L38" s="303"/>
      <c r="M38" s="10"/>
    </row>
    <row r="39" spans="1:13" ht="20.25" customHeight="1">
      <c r="A39" s="304"/>
      <c r="B39" s="324"/>
      <c r="C39" s="324"/>
      <c r="D39" s="327"/>
      <c r="E39" s="330"/>
      <c r="F39" s="60" t="s">
        <v>12</v>
      </c>
      <c r="G39" s="15"/>
      <c r="H39" s="73">
        <f t="shared" ref="H39" si="6">H38</f>
        <v>10.7</v>
      </c>
      <c r="I39" s="17">
        <f>ROUNDDOWN(G39*H39,0)</f>
        <v>0</v>
      </c>
      <c r="J39" s="33"/>
      <c r="K39" s="33"/>
      <c r="L39" s="304"/>
      <c r="M39" s="10"/>
    </row>
    <row r="40" spans="1:13" ht="20.25" customHeight="1" thickBot="1">
      <c r="A40" s="305"/>
      <c r="B40" s="325"/>
      <c r="C40" s="325"/>
      <c r="D40" s="328"/>
      <c r="E40" s="331"/>
      <c r="F40" s="60" t="s">
        <v>13</v>
      </c>
      <c r="G40" s="16">
        <f>G38-G39</f>
        <v>0</v>
      </c>
      <c r="H40" s="32"/>
      <c r="I40" s="16"/>
      <c r="J40" s="13">
        <f>J38-J39</f>
        <v>0</v>
      </c>
      <c r="K40" s="13">
        <f>K38-K39</f>
        <v>0</v>
      </c>
      <c r="L40" s="305"/>
      <c r="M40" s="10"/>
    </row>
    <row r="41" spans="1:13" s="20" customFormat="1" ht="20.25" customHeight="1">
      <c r="A41" s="341" t="s">
        <v>83</v>
      </c>
      <c r="B41" s="342"/>
      <c r="C41" s="343"/>
      <c r="D41" s="367" t="s">
        <v>85</v>
      </c>
      <c r="E41" s="368"/>
      <c r="F41" s="61" t="s">
        <v>11</v>
      </c>
      <c r="G41" s="124">
        <f t="shared" ref="G41:K42" si="7">G11+G14+G17+G20+G23+G26+G29+G32+G35+G38</f>
        <v>75939</v>
      </c>
      <c r="H41" s="124"/>
      <c r="I41" s="124"/>
      <c r="J41" s="125">
        <f t="shared" si="7"/>
        <v>839124</v>
      </c>
      <c r="K41" s="125">
        <f t="shared" si="7"/>
        <v>0</v>
      </c>
      <c r="L41" s="364"/>
      <c r="M41" s="19"/>
    </row>
    <row r="42" spans="1:13" s="20" customFormat="1" ht="20.25" customHeight="1">
      <c r="A42" s="344"/>
      <c r="B42" s="345"/>
      <c r="C42" s="346"/>
      <c r="D42" s="369">
        <f>COUNTA($B$11:$B$40)</f>
        <v>3</v>
      </c>
      <c r="E42" s="370"/>
      <c r="F42" s="62" t="s">
        <v>12</v>
      </c>
      <c r="G42" s="126">
        <f t="shared" si="7"/>
        <v>52947</v>
      </c>
      <c r="H42" s="126"/>
      <c r="I42" s="126"/>
      <c r="J42" s="127">
        <f t="shared" si="7"/>
        <v>585063</v>
      </c>
      <c r="K42" s="127">
        <f t="shared" si="7"/>
        <v>0</v>
      </c>
      <c r="L42" s="365"/>
      <c r="M42" s="19"/>
    </row>
    <row r="43" spans="1:13" s="20" customFormat="1" ht="20.25" customHeight="1" thickBot="1">
      <c r="A43" s="347"/>
      <c r="B43" s="348"/>
      <c r="C43" s="349"/>
      <c r="D43" s="371"/>
      <c r="E43" s="372"/>
      <c r="F43" s="63" t="s">
        <v>51</v>
      </c>
      <c r="G43" s="128">
        <f t="shared" ref="G43:J43" si="8">G41-G42</f>
        <v>22992</v>
      </c>
      <c r="H43" s="128"/>
      <c r="I43" s="128"/>
      <c r="J43" s="128">
        <f t="shared" si="8"/>
        <v>254061</v>
      </c>
      <c r="K43" s="128">
        <f>K41-K42</f>
        <v>0</v>
      </c>
      <c r="L43" s="366"/>
      <c r="M43" s="19"/>
    </row>
    <row r="44" spans="1:13">
      <c r="A44" s="363" t="s">
        <v>14</v>
      </c>
      <c r="B44" s="363"/>
      <c r="C44" s="363"/>
      <c r="D44" s="25"/>
      <c r="E44" s="25"/>
      <c r="G44" s="30"/>
      <c r="H44" s="30"/>
      <c r="I44" s="30"/>
    </row>
    <row r="45" spans="1:13">
      <c r="A45" s="25" t="s">
        <v>42</v>
      </c>
      <c r="B45" s="25"/>
      <c r="C45" s="25"/>
      <c r="D45" s="25"/>
      <c r="E45" s="25"/>
      <c r="G45" s="30"/>
      <c r="H45" s="30"/>
      <c r="I45" s="30"/>
    </row>
    <row r="46" spans="1:13">
      <c r="G46" s="30"/>
      <c r="H46" s="30"/>
      <c r="I46" s="30"/>
    </row>
  </sheetData>
  <mergeCells count="82">
    <mergeCell ref="A38:A40"/>
    <mergeCell ref="B38:B40"/>
    <mergeCell ref="C38:C40"/>
    <mergeCell ref="L38:L40"/>
    <mergeCell ref="A44:C44"/>
    <mergeCell ref="D38:D40"/>
    <mergeCell ref="A41:C43"/>
    <mergeCell ref="L41:L43"/>
    <mergeCell ref="E38:E40"/>
    <mergeCell ref="D41:E41"/>
    <mergeCell ref="D42:E43"/>
    <mergeCell ref="A32:A34"/>
    <mergeCell ref="B32:B34"/>
    <mergeCell ref="C32:C34"/>
    <mergeCell ref="L32:L34"/>
    <mergeCell ref="A35:A37"/>
    <mergeCell ref="B35:B37"/>
    <mergeCell ref="C35:C37"/>
    <mergeCell ref="L35:L37"/>
    <mergeCell ref="D35:D37"/>
    <mergeCell ref="D32:D34"/>
    <mergeCell ref="E32:E34"/>
    <mergeCell ref="E35:E37"/>
    <mergeCell ref="A29:A31"/>
    <mergeCell ref="B29:B31"/>
    <mergeCell ref="C29:C31"/>
    <mergeCell ref="L29:L31"/>
    <mergeCell ref="A26:A28"/>
    <mergeCell ref="B26:B28"/>
    <mergeCell ref="C26:C28"/>
    <mergeCell ref="L26:L28"/>
    <mergeCell ref="D26:D28"/>
    <mergeCell ref="D29:D31"/>
    <mergeCell ref="E26:E28"/>
    <mergeCell ref="E29:E31"/>
    <mergeCell ref="A23:A25"/>
    <mergeCell ref="B23:B25"/>
    <mergeCell ref="C23:C25"/>
    <mergeCell ref="L23:L25"/>
    <mergeCell ref="A20:A22"/>
    <mergeCell ref="B20:B22"/>
    <mergeCell ref="C20:C22"/>
    <mergeCell ref="L20:L22"/>
    <mergeCell ref="D20:D22"/>
    <mergeCell ref="D23:D25"/>
    <mergeCell ref="E20:E22"/>
    <mergeCell ref="E23:E25"/>
    <mergeCell ref="A17:A19"/>
    <mergeCell ref="B17:B19"/>
    <mergeCell ref="C17:C19"/>
    <mergeCell ref="L17:L19"/>
    <mergeCell ref="A14:A16"/>
    <mergeCell ref="B14:B16"/>
    <mergeCell ref="C14:C16"/>
    <mergeCell ref="L14:L16"/>
    <mergeCell ref="D14:D16"/>
    <mergeCell ref="D17:D19"/>
    <mergeCell ref="E14:E16"/>
    <mergeCell ref="E17:E19"/>
    <mergeCell ref="A11:A13"/>
    <mergeCell ref="B11:B13"/>
    <mergeCell ref="C11:C13"/>
    <mergeCell ref="L11:L13"/>
    <mergeCell ref="A8:A10"/>
    <mergeCell ref="B8:B10"/>
    <mergeCell ref="C8:C10"/>
    <mergeCell ref="F8:K8"/>
    <mergeCell ref="D11:D13"/>
    <mergeCell ref="D8:E9"/>
    <mergeCell ref="E11:E13"/>
    <mergeCell ref="H9:H10"/>
    <mergeCell ref="I9:I10"/>
    <mergeCell ref="L8:L10"/>
    <mergeCell ref="F9:F10"/>
    <mergeCell ref="G9:G10"/>
    <mergeCell ref="J9:K9"/>
    <mergeCell ref="D6:E6"/>
    <mergeCell ref="C4:E4"/>
    <mergeCell ref="A2:L2"/>
    <mergeCell ref="A4:B4"/>
    <mergeCell ref="J4:L4"/>
    <mergeCell ref="A6:C6"/>
  </mergeCells>
  <phoneticPr fontId="2"/>
  <dataValidations count="1">
    <dataValidation type="whole" allowBlank="1" showInputMessage="1" showErrorMessage="1" errorTitle="注意" error="西暦（4桁）で入力してください" prompt="西暦で入力してください" sqref="D11:D40">
      <formula1>2000</formula1>
      <formula2>9999</formula2>
    </dataValidation>
  </dataValidations>
  <pageMargins left="0.62992125984251968" right="0.35433070866141736" top="0.51181102362204722" bottom="0.39370078740157483" header="0.31496062992125984" footer="0.19685039370078741"/>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85" zoomScaleNormal="100" zoomScaleSheetLayoutView="85" workbookViewId="0">
      <selection activeCell="W9" sqref="W9"/>
    </sheetView>
  </sheetViews>
  <sheetFormatPr defaultColWidth="19.375" defaultRowHeight="19.5" customHeight="1"/>
  <cols>
    <col min="1" max="10" width="3.75" style="74" customWidth="1"/>
    <col min="11" max="11" width="4.625" style="74" customWidth="1"/>
    <col min="12" max="12" width="3.75" style="74" customWidth="1"/>
    <col min="13" max="13" width="4.625" style="74" customWidth="1"/>
    <col min="14" max="14" width="3.75" style="74" customWidth="1"/>
    <col min="15" max="15" width="4.625" style="74" customWidth="1"/>
    <col min="16" max="23" width="3.75" style="74" customWidth="1"/>
    <col min="24" max="253" width="19.375" style="74"/>
    <col min="254" max="255" width="4.375" style="74" customWidth="1"/>
    <col min="256" max="275" width="3.875" style="74" customWidth="1"/>
    <col min="276" max="276" width="9" style="74" customWidth="1"/>
    <col min="277" max="277" width="11.875" style="74" customWidth="1"/>
    <col min="278" max="509" width="19.375" style="74"/>
    <col min="510" max="511" width="4.375" style="74" customWidth="1"/>
    <col min="512" max="531" width="3.875" style="74" customWidth="1"/>
    <col min="532" max="532" width="9" style="74" customWidth="1"/>
    <col min="533" max="533" width="11.875" style="74" customWidth="1"/>
    <col min="534" max="765" width="19.375" style="74"/>
    <col min="766" max="767" width="4.375" style="74" customWidth="1"/>
    <col min="768" max="787" width="3.875" style="74" customWidth="1"/>
    <col min="788" max="788" width="9" style="74" customWidth="1"/>
    <col min="789" max="789" width="11.875" style="74" customWidth="1"/>
    <col min="790" max="1021" width="19.375" style="74"/>
    <col min="1022" max="1023" width="4.375" style="74" customWidth="1"/>
    <col min="1024" max="1043" width="3.875" style="74" customWidth="1"/>
    <col min="1044" max="1044" width="9" style="74" customWidth="1"/>
    <col min="1045" max="1045" width="11.875" style="74" customWidth="1"/>
    <col min="1046" max="1277" width="19.375" style="74"/>
    <col min="1278" max="1279" width="4.375" style="74" customWidth="1"/>
    <col min="1280" max="1299" width="3.875" style="74" customWidth="1"/>
    <col min="1300" max="1300" width="9" style="74" customWidth="1"/>
    <col min="1301" max="1301" width="11.875" style="74" customWidth="1"/>
    <col min="1302" max="1533" width="19.375" style="74"/>
    <col min="1534" max="1535" width="4.375" style="74" customWidth="1"/>
    <col min="1536" max="1555" width="3.875" style="74" customWidth="1"/>
    <col min="1556" max="1556" width="9" style="74" customWidth="1"/>
    <col min="1557" max="1557" width="11.875" style="74" customWidth="1"/>
    <col min="1558" max="1789" width="19.375" style="74"/>
    <col min="1790" max="1791" width="4.375" style="74" customWidth="1"/>
    <col min="1792" max="1811" width="3.875" style="74" customWidth="1"/>
    <col min="1812" max="1812" width="9" style="74" customWidth="1"/>
    <col min="1813" max="1813" width="11.875" style="74" customWidth="1"/>
    <col min="1814" max="2045" width="19.375" style="74"/>
    <col min="2046" max="2047" width="4.375" style="74" customWidth="1"/>
    <col min="2048" max="2067" width="3.875" style="74" customWidth="1"/>
    <col min="2068" max="2068" width="9" style="74" customWidth="1"/>
    <col min="2069" max="2069" width="11.875" style="74" customWidth="1"/>
    <col min="2070" max="2301" width="19.375" style="74"/>
    <col min="2302" max="2303" width="4.375" style="74" customWidth="1"/>
    <col min="2304" max="2323" width="3.875" style="74" customWidth="1"/>
    <col min="2324" max="2324" width="9" style="74" customWidth="1"/>
    <col min="2325" max="2325" width="11.875" style="74" customWidth="1"/>
    <col min="2326" max="2557" width="19.375" style="74"/>
    <col min="2558" max="2559" width="4.375" style="74" customWidth="1"/>
    <col min="2560" max="2579" width="3.875" style="74" customWidth="1"/>
    <col min="2580" max="2580" width="9" style="74" customWidth="1"/>
    <col min="2581" max="2581" width="11.875" style="74" customWidth="1"/>
    <col min="2582" max="2813" width="19.375" style="74"/>
    <col min="2814" max="2815" width="4.375" style="74" customWidth="1"/>
    <col min="2816" max="2835" width="3.875" style="74" customWidth="1"/>
    <col min="2836" max="2836" width="9" style="74" customWidth="1"/>
    <col min="2837" max="2837" width="11.875" style="74" customWidth="1"/>
    <col min="2838" max="3069" width="19.375" style="74"/>
    <col min="3070" max="3071" width="4.375" style="74" customWidth="1"/>
    <col min="3072" max="3091" width="3.875" style="74" customWidth="1"/>
    <col min="3092" max="3092" width="9" style="74" customWidth="1"/>
    <col min="3093" max="3093" width="11.875" style="74" customWidth="1"/>
    <col min="3094" max="3325" width="19.375" style="74"/>
    <col min="3326" max="3327" width="4.375" style="74" customWidth="1"/>
    <col min="3328" max="3347" width="3.875" style="74" customWidth="1"/>
    <col min="3348" max="3348" width="9" style="74" customWidth="1"/>
    <col min="3349" max="3349" width="11.875" style="74" customWidth="1"/>
    <col min="3350" max="3581" width="19.375" style="74"/>
    <col min="3582" max="3583" width="4.375" style="74" customWidth="1"/>
    <col min="3584" max="3603" width="3.875" style="74" customWidth="1"/>
    <col min="3604" max="3604" width="9" style="74" customWidth="1"/>
    <col min="3605" max="3605" width="11.875" style="74" customWidth="1"/>
    <col min="3606" max="3837" width="19.375" style="74"/>
    <col min="3838" max="3839" width="4.375" style="74" customWidth="1"/>
    <col min="3840" max="3859" width="3.875" style="74" customWidth="1"/>
    <col min="3860" max="3860" width="9" style="74" customWidth="1"/>
    <col min="3861" max="3861" width="11.875" style="74" customWidth="1"/>
    <col min="3862" max="4093" width="19.375" style="74"/>
    <col min="4094" max="4095" width="4.375" style="74" customWidth="1"/>
    <col min="4096" max="4115" width="3.875" style="74" customWidth="1"/>
    <col min="4116" max="4116" width="9" style="74" customWidth="1"/>
    <col min="4117" max="4117" width="11.875" style="74" customWidth="1"/>
    <col min="4118" max="4349" width="19.375" style="74"/>
    <col min="4350" max="4351" width="4.375" style="74" customWidth="1"/>
    <col min="4352" max="4371" width="3.875" style="74" customWidth="1"/>
    <col min="4372" max="4372" width="9" style="74" customWidth="1"/>
    <col min="4373" max="4373" width="11.875" style="74" customWidth="1"/>
    <col min="4374" max="4605" width="19.375" style="74"/>
    <col min="4606" max="4607" width="4.375" style="74" customWidth="1"/>
    <col min="4608" max="4627" width="3.875" style="74" customWidth="1"/>
    <col min="4628" max="4628" width="9" style="74" customWidth="1"/>
    <col min="4629" max="4629" width="11.875" style="74" customWidth="1"/>
    <col min="4630" max="4861" width="19.375" style="74"/>
    <col min="4862" max="4863" width="4.375" style="74" customWidth="1"/>
    <col min="4864" max="4883" width="3.875" style="74" customWidth="1"/>
    <col min="4884" max="4884" width="9" style="74" customWidth="1"/>
    <col min="4885" max="4885" width="11.875" style="74" customWidth="1"/>
    <col min="4886" max="5117" width="19.375" style="74"/>
    <col min="5118" max="5119" width="4.375" style="74" customWidth="1"/>
    <col min="5120" max="5139" width="3.875" style="74" customWidth="1"/>
    <col min="5140" max="5140" width="9" style="74" customWidth="1"/>
    <col min="5141" max="5141" width="11.875" style="74" customWidth="1"/>
    <col min="5142" max="5373" width="19.375" style="74"/>
    <col min="5374" max="5375" width="4.375" style="74" customWidth="1"/>
    <col min="5376" max="5395" width="3.875" style="74" customWidth="1"/>
    <col min="5396" max="5396" width="9" style="74" customWidth="1"/>
    <col min="5397" max="5397" width="11.875" style="74" customWidth="1"/>
    <col min="5398" max="5629" width="19.375" style="74"/>
    <col min="5630" max="5631" width="4.375" style="74" customWidth="1"/>
    <col min="5632" max="5651" width="3.875" style="74" customWidth="1"/>
    <col min="5652" max="5652" width="9" style="74" customWidth="1"/>
    <col min="5653" max="5653" width="11.875" style="74" customWidth="1"/>
    <col min="5654" max="5885" width="19.375" style="74"/>
    <col min="5886" max="5887" width="4.375" style="74" customWidth="1"/>
    <col min="5888" max="5907" width="3.875" style="74" customWidth="1"/>
    <col min="5908" max="5908" width="9" style="74" customWidth="1"/>
    <col min="5909" max="5909" width="11.875" style="74" customWidth="1"/>
    <col min="5910" max="6141" width="19.375" style="74"/>
    <col min="6142" max="6143" width="4.375" style="74" customWidth="1"/>
    <col min="6144" max="6163" width="3.875" style="74" customWidth="1"/>
    <col min="6164" max="6164" width="9" style="74" customWidth="1"/>
    <col min="6165" max="6165" width="11.875" style="74" customWidth="1"/>
    <col min="6166" max="6397" width="19.375" style="74"/>
    <col min="6398" max="6399" width="4.375" style="74" customWidth="1"/>
    <col min="6400" max="6419" width="3.875" style="74" customWidth="1"/>
    <col min="6420" max="6420" width="9" style="74" customWidth="1"/>
    <col min="6421" max="6421" width="11.875" style="74" customWidth="1"/>
    <col min="6422" max="6653" width="19.375" style="74"/>
    <col min="6654" max="6655" width="4.375" style="74" customWidth="1"/>
    <col min="6656" max="6675" width="3.875" style="74" customWidth="1"/>
    <col min="6676" max="6676" width="9" style="74" customWidth="1"/>
    <col min="6677" max="6677" width="11.875" style="74" customWidth="1"/>
    <col min="6678" max="6909" width="19.375" style="74"/>
    <col min="6910" max="6911" width="4.375" style="74" customWidth="1"/>
    <col min="6912" max="6931" width="3.875" style="74" customWidth="1"/>
    <col min="6932" max="6932" width="9" style="74" customWidth="1"/>
    <col min="6933" max="6933" width="11.875" style="74" customWidth="1"/>
    <col min="6934" max="7165" width="19.375" style="74"/>
    <col min="7166" max="7167" width="4.375" style="74" customWidth="1"/>
    <col min="7168" max="7187" width="3.875" style="74" customWidth="1"/>
    <col min="7188" max="7188" width="9" style="74" customWidth="1"/>
    <col min="7189" max="7189" width="11.875" style="74" customWidth="1"/>
    <col min="7190" max="7421" width="19.375" style="74"/>
    <col min="7422" max="7423" width="4.375" style="74" customWidth="1"/>
    <col min="7424" max="7443" width="3.875" style="74" customWidth="1"/>
    <col min="7444" max="7444" width="9" style="74" customWidth="1"/>
    <col min="7445" max="7445" width="11.875" style="74" customWidth="1"/>
    <col min="7446" max="7677" width="19.375" style="74"/>
    <col min="7678" max="7679" width="4.375" style="74" customWidth="1"/>
    <col min="7680" max="7699" width="3.875" style="74" customWidth="1"/>
    <col min="7700" max="7700" width="9" style="74" customWidth="1"/>
    <col min="7701" max="7701" width="11.875" style="74" customWidth="1"/>
    <col min="7702" max="7933" width="19.375" style="74"/>
    <col min="7934" max="7935" width="4.375" style="74" customWidth="1"/>
    <col min="7936" max="7955" width="3.875" style="74" customWidth="1"/>
    <col min="7956" max="7956" width="9" style="74" customWidth="1"/>
    <col min="7957" max="7957" width="11.875" style="74" customWidth="1"/>
    <col min="7958" max="8189" width="19.375" style="74"/>
    <col min="8190" max="8191" width="4.375" style="74" customWidth="1"/>
    <col min="8192" max="8211" width="3.875" style="74" customWidth="1"/>
    <col min="8212" max="8212" width="9" style="74" customWidth="1"/>
    <col min="8213" max="8213" width="11.875" style="74" customWidth="1"/>
    <col min="8214" max="8445" width="19.375" style="74"/>
    <col min="8446" max="8447" width="4.375" style="74" customWidth="1"/>
    <col min="8448" max="8467" width="3.875" style="74" customWidth="1"/>
    <col min="8468" max="8468" width="9" style="74" customWidth="1"/>
    <col min="8469" max="8469" width="11.875" style="74" customWidth="1"/>
    <col min="8470" max="8701" width="19.375" style="74"/>
    <col min="8702" max="8703" width="4.375" style="74" customWidth="1"/>
    <col min="8704" max="8723" width="3.875" style="74" customWidth="1"/>
    <col min="8724" max="8724" width="9" style="74" customWidth="1"/>
    <col min="8725" max="8725" width="11.875" style="74" customWidth="1"/>
    <col min="8726" max="8957" width="19.375" style="74"/>
    <col min="8958" max="8959" width="4.375" style="74" customWidth="1"/>
    <col min="8960" max="8979" width="3.875" style="74" customWidth="1"/>
    <col min="8980" max="8980" width="9" style="74" customWidth="1"/>
    <col min="8981" max="8981" width="11.875" style="74" customWidth="1"/>
    <col min="8982" max="9213" width="19.375" style="74"/>
    <col min="9214" max="9215" width="4.375" style="74" customWidth="1"/>
    <col min="9216" max="9235" width="3.875" style="74" customWidth="1"/>
    <col min="9236" max="9236" width="9" style="74" customWidth="1"/>
    <col min="9237" max="9237" width="11.875" style="74" customWidth="1"/>
    <col min="9238" max="9469" width="19.375" style="74"/>
    <col min="9470" max="9471" width="4.375" style="74" customWidth="1"/>
    <col min="9472" max="9491" width="3.875" style="74" customWidth="1"/>
    <col min="9492" max="9492" width="9" style="74" customWidth="1"/>
    <col min="9493" max="9493" width="11.875" style="74" customWidth="1"/>
    <col min="9494" max="9725" width="19.375" style="74"/>
    <col min="9726" max="9727" width="4.375" style="74" customWidth="1"/>
    <col min="9728" max="9747" width="3.875" style="74" customWidth="1"/>
    <col min="9748" max="9748" width="9" style="74" customWidth="1"/>
    <col min="9749" max="9749" width="11.875" style="74" customWidth="1"/>
    <col min="9750" max="9981" width="19.375" style="74"/>
    <col min="9982" max="9983" width="4.375" style="74" customWidth="1"/>
    <col min="9984" max="10003" width="3.875" style="74" customWidth="1"/>
    <col min="10004" max="10004" width="9" style="74" customWidth="1"/>
    <col min="10005" max="10005" width="11.875" style="74" customWidth="1"/>
    <col min="10006" max="10237" width="19.375" style="74"/>
    <col min="10238" max="10239" width="4.375" style="74" customWidth="1"/>
    <col min="10240" max="10259" width="3.875" style="74" customWidth="1"/>
    <col min="10260" max="10260" width="9" style="74" customWidth="1"/>
    <col min="10261" max="10261" width="11.875" style="74" customWidth="1"/>
    <col min="10262" max="10493" width="19.375" style="74"/>
    <col min="10494" max="10495" width="4.375" style="74" customWidth="1"/>
    <col min="10496" max="10515" width="3.875" style="74" customWidth="1"/>
    <col min="10516" max="10516" width="9" style="74" customWidth="1"/>
    <col min="10517" max="10517" width="11.875" style="74" customWidth="1"/>
    <col min="10518" max="10749" width="19.375" style="74"/>
    <col min="10750" max="10751" width="4.375" style="74" customWidth="1"/>
    <col min="10752" max="10771" width="3.875" style="74" customWidth="1"/>
    <col min="10772" max="10772" width="9" style="74" customWidth="1"/>
    <col min="10773" max="10773" width="11.875" style="74" customWidth="1"/>
    <col min="10774" max="11005" width="19.375" style="74"/>
    <col min="11006" max="11007" width="4.375" style="74" customWidth="1"/>
    <col min="11008" max="11027" width="3.875" style="74" customWidth="1"/>
    <col min="11028" max="11028" width="9" style="74" customWidth="1"/>
    <col min="11029" max="11029" width="11.875" style="74" customWidth="1"/>
    <col min="11030" max="11261" width="19.375" style="74"/>
    <col min="11262" max="11263" width="4.375" style="74" customWidth="1"/>
    <col min="11264" max="11283" width="3.875" style="74" customWidth="1"/>
    <col min="11284" max="11284" width="9" style="74" customWidth="1"/>
    <col min="11285" max="11285" width="11.875" style="74" customWidth="1"/>
    <col min="11286" max="11517" width="19.375" style="74"/>
    <col min="11518" max="11519" width="4.375" style="74" customWidth="1"/>
    <col min="11520" max="11539" width="3.875" style="74" customWidth="1"/>
    <col min="11540" max="11540" width="9" style="74" customWidth="1"/>
    <col min="11541" max="11541" width="11.875" style="74" customWidth="1"/>
    <col min="11542" max="11773" width="19.375" style="74"/>
    <col min="11774" max="11775" width="4.375" style="74" customWidth="1"/>
    <col min="11776" max="11795" width="3.875" style="74" customWidth="1"/>
    <col min="11796" max="11796" width="9" style="74" customWidth="1"/>
    <col min="11797" max="11797" width="11.875" style="74" customWidth="1"/>
    <col min="11798" max="12029" width="19.375" style="74"/>
    <col min="12030" max="12031" width="4.375" style="74" customWidth="1"/>
    <col min="12032" max="12051" width="3.875" style="74" customWidth="1"/>
    <col min="12052" max="12052" width="9" style="74" customWidth="1"/>
    <col min="12053" max="12053" width="11.875" style="74" customWidth="1"/>
    <col min="12054" max="12285" width="19.375" style="74"/>
    <col min="12286" max="12287" width="4.375" style="74" customWidth="1"/>
    <col min="12288" max="12307" width="3.875" style="74" customWidth="1"/>
    <col min="12308" max="12308" width="9" style="74" customWidth="1"/>
    <col min="12309" max="12309" width="11.875" style="74" customWidth="1"/>
    <col min="12310" max="12541" width="19.375" style="74"/>
    <col min="12542" max="12543" width="4.375" style="74" customWidth="1"/>
    <col min="12544" max="12563" width="3.875" style="74" customWidth="1"/>
    <col min="12564" max="12564" width="9" style="74" customWidth="1"/>
    <col min="12565" max="12565" width="11.875" style="74" customWidth="1"/>
    <col min="12566" max="12797" width="19.375" style="74"/>
    <col min="12798" max="12799" width="4.375" style="74" customWidth="1"/>
    <col min="12800" max="12819" width="3.875" style="74" customWidth="1"/>
    <col min="12820" max="12820" width="9" style="74" customWidth="1"/>
    <col min="12821" max="12821" width="11.875" style="74" customWidth="1"/>
    <col min="12822" max="13053" width="19.375" style="74"/>
    <col min="13054" max="13055" width="4.375" style="74" customWidth="1"/>
    <col min="13056" max="13075" width="3.875" style="74" customWidth="1"/>
    <col min="13076" max="13076" width="9" style="74" customWidth="1"/>
    <col min="13077" max="13077" width="11.875" style="74" customWidth="1"/>
    <col min="13078" max="13309" width="19.375" style="74"/>
    <col min="13310" max="13311" width="4.375" style="74" customWidth="1"/>
    <col min="13312" max="13331" width="3.875" style="74" customWidth="1"/>
    <col min="13332" max="13332" width="9" style="74" customWidth="1"/>
    <col min="13333" max="13333" width="11.875" style="74" customWidth="1"/>
    <col min="13334" max="13565" width="19.375" style="74"/>
    <col min="13566" max="13567" width="4.375" style="74" customWidth="1"/>
    <col min="13568" max="13587" width="3.875" style="74" customWidth="1"/>
    <col min="13588" max="13588" width="9" style="74" customWidth="1"/>
    <col min="13589" max="13589" width="11.875" style="74" customWidth="1"/>
    <col min="13590" max="13821" width="19.375" style="74"/>
    <col min="13822" max="13823" width="4.375" style="74" customWidth="1"/>
    <col min="13824" max="13843" width="3.875" style="74" customWidth="1"/>
    <col min="13844" max="13844" width="9" style="74" customWidth="1"/>
    <col min="13845" max="13845" width="11.875" style="74" customWidth="1"/>
    <col min="13846" max="14077" width="19.375" style="74"/>
    <col min="14078" max="14079" width="4.375" style="74" customWidth="1"/>
    <col min="14080" max="14099" width="3.875" style="74" customWidth="1"/>
    <col min="14100" max="14100" width="9" style="74" customWidth="1"/>
    <col min="14101" max="14101" width="11.875" style="74" customWidth="1"/>
    <col min="14102" max="14333" width="19.375" style="74"/>
    <col min="14334" max="14335" width="4.375" style="74" customWidth="1"/>
    <col min="14336" max="14355" width="3.875" style="74" customWidth="1"/>
    <col min="14356" max="14356" width="9" style="74" customWidth="1"/>
    <col min="14357" max="14357" width="11.875" style="74" customWidth="1"/>
    <col min="14358" max="14589" width="19.375" style="74"/>
    <col min="14590" max="14591" width="4.375" style="74" customWidth="1"/>
    <col min="14592" max="14611" width="3.875" style="74" customWidth="1"/>
    <col min="14612" max="14612" width="9" style="74" customWidth="1"/>
    <col min="14613" max="14613" width="11.875" style="74" customWidth="1"/>
    <col min="14614" max="14845" width="19.375" style="74"/>
    <col min="14846" max="14847" width="4.375" style="74" customWidth="1"/>
    <col min="14848" max="14867" width="3.875" style="74" customWidth="1"/>
    <col min="14868" max="14868" width="9" style="74" customWidth="1"/>
    <col min="14869" max="14869" width="11.875" style="74" customWidth="1"/>
    <col min="14870" max="15101" width="19.375" style="74"/>
    <col min="15102" max="15103" width="4.375" style="74" customWidth="1"/>
    <col min="15104" max="15123" width="3.875" style="74" customWidth="1"/>
    <col min="15124" max="15124" width="9" style="74" customWidth="1"/>
    <col min="15125" max="15125" width="11.875" style="74" customWidth="1"/>
    <col min="15126" max="15357" width="19.375" style="74"/>
    <col min="15358" max="15359" width="4.375" style="74" customWidth="1"/>
    <col min="15360" max="15379" width="3.875" style="74" customWidth="1"/>
    <col min="15380" max="15380" width="9" style="74" customWidth="1"/>
    <col min="15381" max="15381" width="11.875" style="74" customWidth="1"/>
    <col min="15382" max="15613" width="19.375" style="74"/>
    <col min="15614" max="15615" width="4.375" style="74" customWidth="1"/>
    <col min="15616" max="15635" width="3.875" style="74" customWidth="1"/>
    <col min="15636" max="15636" width="9" style="74" customWidth="1"/>
    <col min="15637" max="15637" width="11.875" style="74" customWidth="1"/>
    <col min="15638" max="15869" width="19.375" style="74"/>
    <col min="15870" max="15871" width="4.375" style="74" customWidth="1"/>
    <col min="15872" max="15891" width="3.875" style="74" customWidth="1"/>
    <col min="15892" max="15892" width="9" style="74" customWidth="1"/>
    <col min="15893" max="15893" width="11.875" style="74" customWidth="1"/>
    <col min="15894" max="16125" width="19.375" style="74"/>
    <col min="16126" max="16127" width="4.375" style="74" customWidth="1"/>
    <col min="16128" max="16147" width="3.875" style="74" customWidth="1"/>
    <col min="16148" max="16148" width="9" style="74" customWidth="1"/>
    <col min="16149" max="16149" width="11.875" style="74" customWidth="1"/>
    <col min="16150" max="16384" width="19.375" style="74"/>
  </cols>
  <sheetData>
    <row r="1" spans="1:23" s="89" customFormat="1" ht="19.5" customHeight="1">
      <c r="A1" s="88"/>
      <c r="B1" s="88"/>
      <c r="C1" s="88"/>
      <c r="P1" s="379" t="s">
        <v>186</v>
      </c>
      <c r="Q1" s="379"/>
      <c r="R1" s="379"/>
      <c r="S1" s="379"/>
      <c r="T1" s="379"/>
      <c r="U1" s="379"/>
      <c r="V1" s="379"/>
      <c r="W1" s="379"/>
    </row>
    <row r="2" spans="1:23" s="89" customFormat="1" ht="14.25"/>
    <row r="3" spans="1:23" s="89" customFormat="1" ht="19.5" customHeight="1">
      <c r="A3" s="381" t="s">
        <v>43</v>
      </c>
      <c r="B3" s="381"/>
      <c r="C3" s="381"/>
      <c r="D3" s="381"/>
      <c r="E3" s="381"/>
      <c r="F3" s="381"/>
      <c r="G3" s="381"/>
      <c r="H3" s="381"/>
      <c r="I3" s="381"/>
      <c r="J3" s="381"/>
      <c r="K3" s="381"/>
      <c r="L3" s="381"/>
      <c r="M3" s="381"/>
      <c r="N3" s="381"/>
      <c r="O3" s="381"/>
      <c r="P3" s="381"/>
      <c r="Q3" s="381"/>
      <c r="R3" s="381"/>
      <c r="S3" s="381"/>
      <c r="T3" s="381"/>
      <c r="U3" s="381"/>
      <c r="V3" s="381"/>
      <c r="W3" s="381"/>
    </row>
    <row r="4" spans="1:23" s="89" customFormat="1" ht="14.25"/>
    <row r="5" spans="1:23" s="89" customFormat="1" ht="19.5" customHeight="1">
      <c r="A5" s="88" t="s">
        <v>44</v>
      </c>
      <c r="B5" s="88"/>
      <c r="C5" s="88"/>
      <c r="D5" s="88"/>
      <c r="E5" s="88"/>
    </row>
    <row r="6" spans="1:23" s="89" customFormat="1" ht="14.25"/>
    <row r="7" spans="1:23" s="89" customFormat="1" ht="19.5" customHeight="1">
      <c r="M7" s="380" t="s">
        <v>18</v>
      </c>
      <c r="N7" s="380"/>
      <c r="O7" s="380"/>
      <c r="P7" s="77"/>
      <c r="Q7" s="149" t="s">
        <v>184</v>
      </c>
      <c r="R7" s="77"/>
      <c r="S7" s="77"/>
      <c r="T7" s="77"/>
      <c r="U7" s="77"/>
      <c r="V7" s="77"/>
      <c r="W7" s="77"/>
    </row>
    <row r="8" spans="1:23" s="89" customFormat="1" ht="6" customHeight="1">
      <c r="M8" s="90"/>
      <c r="N8" s="90"/>
      <c r="O8" s="90"/>
      <c r="P8" s="91"/>
      <c r="Q8" s="150"/>
      <c r="R8" s="90"/>
      <c r="S8" s="90"/>
      <c r="T8" s="90"/>
      <c r="U8" s="90"/>
      <c r="V8" s="90"/>
      <c r="W8" s="90"/>
    </row>
    <row r="9" spans="1:23" s="89" customFormat="1" ht="19.5" customHeight="1">
      <c r="M9" s="380" t="s">
        <v>19</v>
      </c>
      <c r="N9" s="380"/>
      <c r="O9" s="380"/>
      <c r="Q9" s="151" t="s">
        <v>185</v>
      </c>
      <c r="R9" s="148"/>
      <c r="S9" s="148"/>
      <c r="T9" s="148"/>
      <c r="U9" s="148"/>
      <c r="V9" s="148"/>
    </row>
    <row r="10" spans="1:23" s="89" customFormat="1" ht="14.25"/>
    <row r="11" spans="1:23" s="89" customFormat="1" ht="14.25"/>
    <row r="12" spans="1:23" s="89" customFormat="1" ht="19.5" customHeight="1">
      <c r="A12" s="92" t="s">
        <v>187</v>
      </c>
      <c r="B12" s="92"/>
      <c r="C12" s="92"/>
      <c r="D12" s="92"/>
      <c r="E12" s="92"/>
      <c r="F12" s="92"/>
      <c r="G12" s="92"/>
      <c r="H12" s="92"/>
      <c r="I12" s="92"/>
      <c r="J12" s="92"/>
      <c r="K12" s="92"/>
      <c r="L12" s="92"/>
      <c r="M12" s="92"/>
      <c r="N12" s="92"/>
      <c r="O12" s="92"/>
      <c r="P12" s="92"/>
      <c r="Q12" s="92"/>
      <c r="R12" s="92"/>
      <c r="S12" s="92"/>
      <c r="T12" s="92"/>
      <c r="U12" s="92"/>
      <c r="V12" s="92"/>
      <c r="W12" s="92"/>
    </row>
    <row r="13" spans="1:23" s="89" customFormat="1" ht="19.5" customHeight="1">
      <c r="A13" s="92" t="s">
        <v>108</v>
      </c>
      <c r="B13" s="92"/>
      <c r="C13" s="92"/>
      <c r="D13" s="92"/>
      <c r="E13" s="92"/>
      <c r="F13" s="92"/>
      <c r="G13" s="92"/>
      <c r="H13" s="92"/>
      <c r="I13" s="92"/>
      <c r="J13" s="92"/>
      <c r="K13" s="92"/>
      <c r="L13" s="92"/>
      <c r="M13" s="92"/>
      <c r="N13" s="92"/>
      <c r="O13" s="92"/>
      <c r="P13" s="92"/>
      <c r="Q13" s="92"/>
      <c r="R13" s="92"/>
      <c r="S13" s="92"/>
      <c r="T13" s="92"/>
      <c r="U13" s="92"/>
      <c r="V13" s="92"/>
      <c r="W13" s="92"/>
    </row>
    <row r="14" spans="1:23" s="89" customFormat="1" ht="19.5" customHeight="1"/>
    <row r="15" spans="1:23" s="89" customFormat="1" ht="19.5" customHeight="1">
      <c r="A15" s="382" t="s">
        <v>20</v>
      </c>
      <c r="B15" s="382"/>
      <c r="C15" s="382"/>
      <c r="D15" s="382"/>
      <c r="E15" s="382"/>
      <c r="F15" s="382"/>
      <c r="G15" s="382"/>
      <c r="H15" s="382"/>
      <c r="I15" s="382"/>
      <c r="J15" s="382"/>
      <c r="K15" s="382"/>
      <c r="L15" s="382"/>
      <c r="M15" s="382"/>
      <c r="N15" s="382"/>
      <c r="O15" s="382"/>
      <c r="P15" s="382"/>
      <c r="Q15" s="382"/>
      <c r="R15" s="382"/>
      <c r="S15" s="382"/>
      <c r="T15" s="382"/>
      <c r="U15" s="382"/>
      <c r="V15" s="382"/>
    </row>
    <row r="16" spans="1:23" s="89" customFormat="1" ht="19.5" customHeight="1"/>
    <row r="17" spans="1:25" s="78" customFormat="1" ht="16.5" customHeight="1">
      <c r="A17" s="76" t="s">
        <v>21</v>
      </c>
      <c r="B17" s="76"/>
      <c r="C17" s="76"/>
      <c r="D17" s="76"/>
      <c r="E17" s="76"/>
      <c r="F17" s="76"/>
      <c r="G17" s="76"/>
      <c r="H17" s="76"/>
      <c r="I17" s="76"/>
      <c r="J17" s="76"/>
      <c r="K17" s="76"/>
      <c r="L17" s="76"/>
      <c r="M17" s="76"/>
      <c r="N17" s="76"/>
      <c r="O17" s="76"/>
      <c r="P17" s="76"/>
      <c r="Q17" s="76"/>
      <c r="R17" s="76"/>
      <c r="S17" s="76"/>
      <c r="T17" s="76"/>
      <c r="U17" s="76"/>
      <c r="V17" s="76"/>
      <c r="W17" s="76"/>
    </row>
    <row r="18" spans="1:25" s="78" customFormat="1" ht="18" customHeight="1">
      <c r="A18" s="76"/>
      <c r="B18" s="76"/>
      <c r="C18" s="375" t="s">
        <v>53</v>
      </c>
      <c r="D18" s="375"/>
      <c r="E18" s="375"/>
      <c r="F18" s="375"/>
      <c r="G18" s="383" t="str">
        <f>IF('点検結果報告書（例）'!G18="","",'点検結果報告書（例）'!G18)</f>
        <v>○○○介護センター</v>
      </c>
      <c r="H18" s="383"/>
      <c r="I18" s="383"/>
      <c r="J18" s="383"/>
      <c r="K18" s="383"/>
      <c r="L18" s="383"/>
      <c r="M18" s="383"/>
      <c r="N18" s="383"/>
      <c r="O18" s="383"/>
      <c r="P18" s="383"/>
      <c r="Q18" s="383"/>
      <c r="R18" s="383"/>
      <c r="S18" s="383"/>
      <c r="T18" s="383"/>
      <c r="U18" s="383"/>
      <c r="V18" s="383"/>
      <c r="W18" s="383"/>
      <c r="X18" s="93"/>
      <c r="Y18" s="93"/>
    </row>
    <row r="19" spans="1:25" s="78" customFormat="1" ht="18" customHeight="1">
      <c r="C19" s="375" t="s">
        <v>54</v>
      </c>
      <c r="D19" s="375"/>
      <c r="E19" s="375"/>
      <c r="F19" s="375"/>
      <c r="G19" s="383" t="str">
        <f>IF('点検結果報告書（例）'!G19="","",'点検結果報告書（例）'!G19)</f>
        <v>名古屋市中区○○○○</v>
      </c>
      <c r="H19" s="383"/>
      <c r="I19" s="383"/>
      <c r="J19" s="383"/>
      <c r="K19" s="383"/>
      <c r="L19" s="383"/>
      <c r="M19" s="383"/>
      <c r="N19" s="383"/>
      <c r="O19" s="383"/>
      <c r="P19" s="383"/>
      <c r="Q19" s="383"/>
      <c r="R19" s="383"/>
      <c r="S19" s="383"/>
      <c r="T19" s="383"/>
      <c r="U19" s="383"/>
      <c r="V19" s="383"/>
      <c r="W19" s="383"/>
      <c r="X19" s="93"/>
      <c r="Y19" s="93"/>
    </row>
    <row r="20" spans="1:25" s="78" customFormat="1" ht="18" customHeight="1">
      <c r="B20" s="375" t="s">
        <v>55</v>
      </c>
      <c r="C20" s="375"/>
      <c r="D20" s="375"/>
      <c r="E20" s="375"/>
      <c r="F20" s="375"/>
      <c r="G20" s="376" t="str">
        <f>IF('点検結果報告書（例）'!G20="","",'点検結果報告書（例）'!G20)</f>
        <v>237○○○</v>
      </c>
      <c r="H20" s="376"/>
      <c r="I20" s="376"/>
      <c r="J20" s="376"/>
      <c r="K20" s="376"/>
      <c r="L20" s="376"/>
      <c r="M20" s="376"/>
      <c r="N20" s="152"/>
      <c r="O20" s="152"/>
      <c r="P20" s="152"/>
      <c r="Q20" s="152"/>
      <c r="R20" s="152"/>
      <c r="S20" s="152"/>
      <c r="T20" s="152"/>
      <c r="U20" s="152"/>
      <c r="V20" s="152"/>
      <c r="W20" s="152"/>
    </row>
    <row r="21" spans="1:25" s="78" customFormat="1" ht="18" customHeight="1">
      <c r="B21" s="375" t="s">
        <v>56</v>
      </c>
      <c r="C21" s="375"/>
      <c r="D21" s="375"/>
      <c r="E21" s="375"/>
      <c r="F21" s="375"/>
      <c r="G21" s="376" t="str">
        <f>IF('点検結果報告書（例）'!G21="","",'点検結果報告書（例）'!G21)</f>
        <v>訪問介護</v>
      </c>
      <c r="H21" s="376"/>
      <c r="I21" s="376"/>
      <c r="J21" s="376"/>
      <c r="K21" s="376"/>
      <c r="L21" s="376"/>
      <c r="M21" s="376"/>
      <c r="N21" s="152"/>
      <c r="O21" s="152"/>
      <c r="P21" s="152"/>
      <c r="Q21" s="152"/>
      <c r="R21" s="152"/>
      <c r="S21" s="152"/>
      <c r="T21" s="152"/>
      <c r="U21" s="152"/>
      <c r="V21" s="152"/>
      <c r="W21" s="152"/>
    </row>
    <row r="22" spans="1:25" s="78" customFormat="1" ht="14.25"/>
    <row r="23" spans="1:25" s="78" customFormat="1" ht="16.5" customHeight="1">
      <c r="A23" s="76" t="s">
        <v>22</v>
      </c>
      <c r="B23" s="76"/>
      <c r="C23" s="76"/>
      <c r="D23" s="76"/>
      <c r="E23" s="76"/>
      <c r="F23" s="76"/>
      <c r="G23" s="76"/>
      <c r="H23" s="76"/>
      <c r="I23" s="76"/>
      <c r="J23" s="76"/>
      <c r="K23" s="76"/>
      <c r="L23" s="76"/>
      <c r="M23" s="76"/>
      <c r="N23" s="76"/>
      <c r="O23" s="76"/>
      <c r="P23" s="76"/>
      <c r="Q23" s="76"/>
      <c r="R23" s="76"/>
      <c r="S23" s="76"/>
      <c r="T23" s="76"/>
      <c r="U23" s="76"/>
      <c r="V23" s="76"/>
      <c r="W23" s="76"/>
    </row>
    <row r="24" spans="1:25" s="78" customFormat="1" ht="8.25" customHeight="1">
      <c r="A24" s="76"/>
      <c r="B24" s="76"/>
      <c r="C24" s="76"/>
      <c r="D24" s="76"/>
      <c r="E24" s="76"/>
      <c r="F24" s="76"/>
      <c r="G24" s="76"/>
      <c r="H24" s="76"/>
      <c r="I24" s="76"/>
      <c r="J24" s="76"/>
      <c r="K24" s="76"/>
      <c r="L24" s="76"/>
      <c r="M24" s="76"/>
      <c r="N24" s="76"/>
      <c r="O24" s="76"/>
      <c r="P24" s="76"/>
      <c r="Q24" s="76"/>
      <c r="R24" s="76"/>
      <c r="S24" s="76"/>
      <c r="T24" s="76"/>
      <c r="U24" s="76"/>
      <c r="V24" s="76"/>
      <c r="W24" s="76"/>
    </row>
    <row r="25" spans="1:25" s="78" customFormat="1" ht="16.5" customHeight="1">
      <c r="A25" s="76"/>
      <c r="B25" s="378">
        <f>IF('点検結果報告書（例）'!B25="","",'点検結果報告書（例）'!B25)</f>
        <v>2019</v>
      </c>
      <c r="C25" s="378"/>
      <c r="D25" s="378"/>
      <c r="E25" s="76" t="s">
        <v>23</v>
      </c>
      <c r="F25" s="153">
        <f>IF('点検結果報告書（例）'!F25="","",'点検結果報告書（例）'!F25)</f>
        <v>4</v>
      </c>
      <c r="G25" s="76" t="s">
        <v>24</v>
      </c>
      <c r="H25" s="76" t="s">
        <v>25</v>
      </c>
      <c r="I25" s="76"/>
      <c r="J25" s="76" t="s">
        <v>109</v>
      </c>
      <c r="K25" s="76"/>
      <c r="L25" s="378">
        <f>IF('点検結果報告書（例）'!L25="","",'点検結果報告書（例）'!L25)</f>
        <v>2019</v>
      </c>
      <c r="M25" s="378"/>
      <c r="N25" s="378"/>
      <c r="O25" s="76" t="s">
        <v>23</v>
      </c>
      <c r="P25" s="153">
        <f>IF('点検結果報告書（例）'!P25="","",'点検結果報告書（例）'!P25)</f>
        <v>6</v>
      </c>
      <c r="Q25" s="76" t="s">
        <v>24</v>
      </c>
      <c r="R25" s="76" t="s">
        <v>25</v>
      </c>
      <c r="S25" s="76"/>
      <c r="T25" s="76"/>
      <c r="U25" s="76"/>
      <c r="V25" s="76"/>
      <c r="W25" s="76"/>
      <c r="X25" s="76"/>
    </row>
    <row r="26" spans="1:25" s="78" customFormat="1" ht="16.5" customHeight="1">
      <c r="A26" s="76"/>
      <c r="B26" s="76"/>
    </row>
    <row r="27" spans="1:25" s="78" customFormat="1" ht="16.5" customHeight="1">
      <c r="A27" s="76" t="s">
        <v>27</v>
      </c>
      <c r="B27" s="76"/>
      <c r="C27" s="76"/>
      <c r="D27" s="76"/>
      <c r="E27" s="76"/>
      <c r="F27" s="76"/>
      <c r="G27" s="76"/>
      <c r="H27" s="76"/>
      <c r="I27" s="76"/>
      <c r="J27" s="76"/>
      <c r="K27" s="76"/>
      <c r="L27" s="76"/>
      <c r="M27" s="76"/>
      <c r="N27" s="76"/>
      <c r="O27" s="76"/>
      <c r="P27" s="76"/>
      <c r="Q27" s="76"/>
      <c r="R27" s="76"/>
      <c r="S27" s="76"/>
      <c r="T27" s="76"/>
      <c r="U27" s="76"/>
      <c r="V27" s="76"/>
      <c r="W27" s="76"/>
    </row>
    <row r="28" spans="1:25" s="78" customFormat="1" ht="16.5" customHeight="1">
      <c r="C28" s="377" t="str">
        <f>IF('点検結果報告書（例）'!C28="","",'点検結果報告書（例）'!C28)</f>
        <v>訪問介護の対象ではないサービスを実施していたため。</v>
      </c>
      <c r="D28" s="377"/>
      <c r="E28" s="377"/>
      <c r="F28" s="377"/>
      <c r="G28" s="377"/>
      <c r="H28" s="377"/>
      <c r="I28" s="377"/>
      <c r="J28" s="377"/>
      <c r="K28" s="377"/>
      <c r="L28" s="377"/>
      <c r="M28" s="377"/>
      <c r="N28" s="377"/>
      <c r="O28" s="377"/>
      <c r="P28" s="377"/>
      <c r="Q28" s="377"/>
      <c r="R28" s="377"/>
      <c r="S28" s="377"/>
      <c r="T28" s="377"/>
      <c r="U28" s="377"/>
      <c r="V28" s="377"/>
      <c r="W28" s="377"/>
    </row>
    <row r="29" spans="1:25" s="78" customFormat="1" ht="16.5" customHeight="1">
      <c r="C29" s="377"/>
      <c r="D29" s="377"/>
      <c r="E29" s="377"/>
      <c r="F29" s="377"/>
      <c r="G29" s="377"/>
      <c r="H29" s="377"/>
      <c r="I29" s="377"/>
      <c r="J29" s="377"/>
      <c r="K29" s="377"/>
      <c r="L29" s="377"/>
      <c r="M29" s="377"/>
      <c r="N29" s="377"/>
      <c r="O29" s="377"/>
      <c r="P29" s="377"/>
      <c r="Q29" s="377"/>
      <c r="R29" s="377"/>
      <c r="S29" s="377"/>
      <c r="T29" s="377"/>
      <c r="U29" s="377"/>
      <c r="V29" s="377"/>
      <c r="W29" s="377"/>
    </row>
    <row r="30" spans="1:25" s="89" customFormat="1" ht="5.25" customHeight="1">
      <c r="A30" s="78"/>
      <c r="B30" s="78"/>
      <c r="C30" s="78"/>
      <c r="D30" s="78"/>
      <c r="E30" s="78"/>
      <c r="F30" s="78"/>
      <c r="G30" s="78"/>
      <c r="H30" s="78"/>
      <c r="I30" s="78"/>
      <c r="J30" s="78"/>
      <c r="K30" s="78"/>
      <c r="L30" s="78"/>
      <c r="M30" s="78"/>
      <c r="N30" s="78"/>
      <c r="O30" s="78"/>
      <c r="P30" s="78"/>
      <c r="Q30" s="78"/>
      <c r="R30" s="78"/>
      <c r="S30" s="78"/>
      <c r="T30" s="78"/>
      <c r="U30" s="78"/>
      <c r="V30" s="78"/>
      <c r="W30" s="78"/>
    </row>
    <row r="31" spans="1:25" s="89" customFormat="1" ht="20.25" customHeight="1">
      <c r="A31" s="77" t="s">
        <v>112</v>
      </c>
      <c r="B31" s="78"/>
      <c r="C31" s="78"/>
      <c r="D31" s="78"/>
      <c r="E31" s="78"/>
      <c r="F31" s="78"/>
      <c r="G31" s="78"/>
      <c r="H31" s="78"/>
      <c r="I31" s="78"/>
      <c r="J31" s="78"/>
      <c r="K31" s="78"/>
      <c r="L31" s="78"/>
      <c r="M31" s="78"/>
      <c r="N31" s="78"/>
      <c r="O31" s="78"/>
      <c r="P31" s="78"/>
      <c r="Q31" s="78"/>
      <c r="R31" s="78"/>
      <c r="S31" s="78"/>
      <c r="T31" s="78"/>
      <c r="U31" s="78"/>
      <c r="V31" s="78"/>
      <c r="W31" s="78"/>
    </row>
    <row r="32" spans="1:25" s="89" customFormat="1" ht="6.75" customHeight="1">
      <c r="A32" s="78"/>
      <c r="B32" s="78"/>
      <c r="C32" s="78"/>
      <c r="D32" s="78"/>
      <c r="E32" s="78"/>
      <c r="F32" s="78"/>
      <c r="G32" s="78"/>
      <c r="H32" s="78"/>
      <c r="I32" s="78"/>
      <c r="J32" s="78"/>
      <c r="K32" s="78"/>
      <c r="L32" s="78"/>
      <c r="M32" s="78"/>
      <c r="N32" s="78"/>
      <c r="O32" s="78"/>
      <c r="P32" s="78"/>
      <c r="Q32" s="78"/>
      <c r="R32" s="78"/>
      <c r="S32" s="78"/>
      <c r="T32" s="78"/>
      <c r="U32" s="78"/>
      <c r="V32" s="78"/>
      <c r="W32" s="78"/>
    </row>
    <row r="33" spans="2:18" s="96" customFormat="1" ht="20.25" customHeight="1">
      <c r="B33" s="94" t="s">
        <v>113</v>
      </c>
      <c r="C33" s="94"/>
      <c r="D33" s="94"/>
      <c r="E33" s="95"/>
      <c r="F33" s="95"/>
      <c r="G33" s="95"/>
    </row>
    <row r="34" spans="2:18" s="96" customFormat="1" ht="19.5" customHeight="1">
      <c r="C34" s="373" t="s">
        <v>110</v>
      </c>
      <c r="D34" s="373"/>
      <c r="E34" s="373"/>
      <c r="F34" s="373"/>
      <c r="G34" s="373"/>
      <c r="H34" s="94"/>
      <c r="I34" s="97"/>
      <c r="J34" s="374"/>
      <c r="K34" s="374"/>
      <c r="L34" s="374"/>
      <c r="M34" s="374"/>
      <c r="N34" s="98" t="s">
        <v>115</v>
      </c>
      <c r="O34" s="97"/>
    </row>
    <row r="35" spans="2:18" s="96" customFormat="1" ht="19.5" customHeight="1">
      <c r="C35" s="373" t="s">
        <v>111</v>
      </c>
      <c r="D35" s="373"/>
      <c r="E35" s="373"/>
      <c r="F35" s="373"/>
      <c r="G35" s="373"/>
      <c r="H35" s="94"/>
      <c r="I35" s="98"/>
      <c r="J35" s="97"/>
      <c r="K35" s="98"/>
      <c r="L35" s="98" t="s">
        <v>116</v>
      </c>
      <c r="M35" s="97"/>
      <c r="N35" s="98" t="s">
        <v>117</v>
      </c>
      <c r="O35" s="97"/>
      <c r="P35" s="96" t="s">
        <v>118</v>
      </c>
    </row>
    <row r="36" spans="2:18" s="96" customFormat="1" ht="19.5" customHeight="1"/>
    <row r="37" spans="2:18" s="96" customFormat="1" ht="19.5" customHeight="1">
      <c r="B37" s="94" t="s">
        <v>114</v>
      </c>
      <c r="C37" s="94"/>
      <c r="D37" s="94"/>
      <c r="E37" s="95"/>
      <c r="F37" s="95"/>
      <c r="G37" s="95"/>
      <c r="H37" s="95"/>
      <c r="I37" s="95"/>
    </row>
    <row r="38" spans="2:18" s="96" customFormat="1" ht="19.5" customHeight="1">
      <c r="C38" s="373" t="s">
        <v>110</v>
      </c>
      <c r="D38" s="373"/>
      <c r="E38" s="373"/>
      <c r="F38" s="373"/>
      <c r="G38" s="373"/>
      <c r="H38" s="94"/>
      <c r="I38" s="97"/>
      <c r="J38" s="374"/>
      <c r="K38" s="374"/>
      <c r="L38" s="374"/>
      <c r="M38" s="374"/>
      <c r="N38" s="98" t="s">
        <v>115</v>
      </c>
      <c r="O38" s="97"/>
    </row>
    <row r="39" spans="2:18" s="96" customFormat="1" ht="19.5" customHeight="1">
      <c r="C39" s="373" t="s">
        <v>111</v>
      </c>
      <c r="D39" s="373"/>
      <c r="E39" s="373"/>
      <c r="F39" s="373"/>
      <c r="G39" s="373"/>
      <c r="H39" s="94"/>
      <c r="I39" s="99"/>
      <c r="J39" s="97"/>
      <c r="K39" s="98"/>
      <c r="L39" s="98" t="s">
        <v>116</v>
      </c>
      <c r="M39" s="97"/>
      <c r="N39" s="98" t="s">
        <v>117</v>
      </c>
      <c r="O39" s="97"/>
      <c r="P39" s="96" t="s">
        <v>118</v>
      </c>
      <c r="Q39" s="99"/>
      <c r="R39" s="99"/>
    </row>
  </sheetData>
  <mergeCells count="22">
    <mergeCell ref="C18:F18"/>
    <mergeCell ref="C19:F19"/>
    <mergeCell ref="B20:F20"/>
    <mergeCell ref="G20:M20"/>
    <mergeCell ref="G18:W18"/>
    <mergeCell ref="G19:W19"/>
    <mergeCell ref="P1:W1"/>
    <mergeCell ref="M7:O7"/>
    <mergeCell ref="M9:O9"/>
    <mergeCell ref="A3:W3"/>
    <mergeCell ref="A15:V15"/>
    <mergeCell ref="B21:F21"/>
    <mergeCell ref="G21:M21"/>
    <mergeCell ref="C28:W29"/>
    <mergeCell ref="B25:D25"/>
    <mergeCell ref="L25:N25"/>
    <mergeCell ref="C34:G34"/>
    <mergeCell ref="C35:G35"/>
    <mergeCell ref="C38:G38"/>
    <mergeCell ref="C39:G39"/>
    <mergeCell ref="J38:M38"/>
    <mergeCell ref="J34:M34"/>
  </mergeCells>
  <phoneticPr fontId="2"/>
  <pageMargins left="0.78740157480314965" right="0.41" top="0.82677165354330717"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34"/>
  <sheetViews>
    <sheetView workbookViewId="0"/>
  </sheetViews>
  <sheetFormatPr defaultRowHeight="13.5"/>
  <cols>
    <col min="1" max="1" width="22.125" style="109" customWidth="1"/>
    <col min="2" max="2" width="9" style="110"/>
    <col min="3" max="3" width="22.125" style="109" customWidth="1"/>
    <col min="4" max="4" width="6.5" style="109" bestFit="1" customWidth="1"/>
    <col min="5" max="5" width="20.75" style="109" customWidth="1"/>
    <col min="6" max="8" width="9" style="68"/>
    <col min="9" max="9" width="18.5" style="68" customWidth="1"/>
    <col min="10" max="16384" width="9" style="68"/>
  </cols>
  <sheetData>
    <row r="1" spans="1:9">
      <c r="A1" s="109" t="s">
        <v>102</v>
      </c>
      <c r="C1" s="109" t="s">
        <v>101</v>
      </c>
      <c r="E1" s="109" t="s">
        <v>100</v>
      </c>
      <c r="H1" s="384" t="s">
        <v>147</v>
      </c>
      <c r="I1" s="384"/>
    </row>
    <row r="2" spans="1:9">
      <c r="A2" s="109" t="s">
        <v>145</v>
      </c>
      <c r="C2" s="109" t="s">
        <v>144</v>
      </c>
      <c r="E2" s="109" t="s">
        <v>143</v>
      </c>
      <c r="H2" s="75">
        <v>2013</v>
      </c>
      <c r="I2" s="75" t="s">
        <v>126</v>
      </c>
    </row>
    <row r="3" spans="1:9">
      <c r="A3" s="109" t="s">
        <v>57</v>
      </c>
      <c r="B3" s="110">
        <v>11.05</v>
      </c>
      <c r="C3" s="109" t="s">
        <v>57</v>
      </c>
      <c r="D3" s="110">
        <v>10.84</v>
      </c>
      <c r="E3" s="109" t="s">
        <v>57</v>
      </c>
      <c r="F3" s="1">
        <v>10.7</v>
      </c>
      <c r="H3" s="75">
        <v>2014</v>
      </c>
      <c r="I3" s="75" t="s">
        <v>127</v>
      </c>
    </row>
    <row r="4" spans="1:9">
      <c r="A4" s="109" t="s">
        <v>58</v>
      </c>
      <c r="B4" s="110">
        <v>11.05</v>
      </c>
      <c r="C4" s="109" t="s">
        <v>58</v>
      </c>
      <c r="D4" s="110">
        <v>10.84</v>
      </c>
      <c r="E4" s="109" t="s">
        <v>58</v>
      </c>
      <c r="F4" s="1">
        <v>10.7</v>
      </c>
      <c r="H4" s="75">
        <v>2015</v>
      </c>
      <c r="I4" s="75" t="s">
        <v>128</v>
      </c>
    </row>
    <row r="5" spans="1:9">
      <c r="A5" s="109" t="s">
        <v>59</v>
      </c>
      <c r="B5" s="110">
        <v>11.05</v>
      </c>
      <c r="C5" s="109" t="s">
        <v>59</v>
      </c>
      <c r="D5" s="110">
        <v>10.84</v>
      </c>
      <c r="E5" s="109" t="s">
        <v>59</v>
      </c>
      <c r="F5" s="1">
        <v>10.55</v>
      </c>
      <c r="H5" s="75">
        <v>2016</v>
      </c>
      <c r="I5" s="75" t="s">
        <v>129</v>
      </c>
    </row>
    <row r="6" spans="1:9">
      <c r="A6" s="109" t="s">
        <v>60</v>
      </c>
      <c r="B6" s="110">
        <v>10.83</v>
      </c>
      <c r="C6" s="109" t="s">
        <v>60</v>
      </c>
      <c r="D6" s="110">
        <v>10.66</v>
      </c>
      <c r="E6" s="109" t="s">
        <v>60</v>
      </c>
      <c r="F6" s="1">
        <v>10.55</v>
      </c>
      <c r="H6" s="75">
        <v>2017</v>
      </c>
      <c r="I6" s="75" t="s">
        <v>130</v>
      </c>
    </row>
    <row r="7" spans="1:9">
      <c r="A7" s="109" t="s">
        <v>61</v>
      </c>
      <c r="B7" s="110">
        <v>10.68</v>
      </c>
      <c r="C7" s="109" t="s">
        <v>61</v>
      </c>
      <c r="D7" s="110">
        <v>10.54</v>
      </c>
      <c r="E7" s="109" t="s">
        <v>61</v>
      </c>
      <c r="F7" s="1">
        <v>10.45</v>
      </c>
      <c r="H7" s="75">
        <v>2018</v>
      </c>
      <c r="I7" s="75" t="s">
        <v>131</v>
      </c>
    </row>
    <row r="8" spans="1:9">
      <c r="A8" s="109" t="s">
        <v>62</v>
      </c>
      <c r="B8" s="110">
        <v>10.83</v>
      </c>
      <c r="C8" s="109" t="s">
        <v>62</v>
      </c>
      <c r="D8" s="110">
        <v>10.66</v>
      </c>
      <c r="E8" s="109" t="s">
        <v>62</v>
      </c>
      <c r="F8" s="1">
        <v>10.55</v>
      </c>
      <c r="H8" s="75">
        <v>2019</v>
      </c>
      <c r="I8" s="75" t="s">
        <v>164</v>
      </c>
    </row>
    <row r="9" spans="1:9">
      <c r="A9" s="109" t="s">
        <v>63</v>
      </c>
      <c r="B9" s="110">
        <v>10.83</v>
      </c>
      <c r="C9" s="109" t="s">
        <v>63</v>
      </c>
      <c r="D9" s="110">
        <v>10.54</v>
      </c>
      <c r="E9" s="109" t="s">
        <v>63</v>
      </c>
      <c r="F9" s="1">
        <v>10.45</v>
      </c>
      <c r="H9" s="75">
        <v>2020</v>
      </c>
      <c r="I9" s="75" t="s">
        <v>132</v>
      </c>
    </row>
    <row r="10" spans="1:9">
      <c r="A10" s="109" t="s">
        <v>64</v>
      </c>
      <c r="B10" s="110">
        <v>10.68</v>
      </c>
      <c r="C10" s="109" t="s">
        <v>64</v>
      </c>
      <c r="D10" s="110">
        <v>10.54</v>
      </c>
      <c r="E10" s="109" t="s">
        <v>64</v>
      </c>
      <c r="F10" s="1">
        <v>10.45</v>
      </c>
      <c r="H10" s="75">
        <v>2021</v>
      </c>
      <c r="I10" s="75" t="s">
        <v>133</v>
      </c>
    </row>
    <row r="11" spans="1:9">
      <c r="A11" s="109" t="s">
        <v>65</v>
      </c>
      <c r="B11" s="110">
        <v>10.68</v>
      </c>
      <c r="C11" s="109" t="s">
        <v>65</v>
      </c>
      <c r="D11" s="110">
        <v>10.54</v>
      </c>
      <c r="E11" s="109" t="s">
        <v>65</v>
      </c>
      <c r="F11" s="1">
        <v>10.45</v>
      </c>
      <c r="H11" s="75">
        <v>2022</v>
      </c>
      <c r="I11" s="75" t="s">
        <v>134</v>
      </c>
    </row>
    <row r="12" spans="1:9">
      <c r="A12" s="109" t="s">
        <v>66</v>
      </c>
      <c r="B12" s="110">
        <v>10</v>
      </c>
      <c r="C12" s="109" t="s">
        <v>66</v>
      </c>
      <c r="D12" s="110">
        <v>10</v>
      </c>
      <c r="E12" s="109" t="s">
        <v>66</v>
      </c>
      <c r="F12" s="1">
        <v>10</v>
      </c>
      <c r="H12" s="75">
        <v>2023</v>
      </c>
      <c r="I12" s="75" t="s">
        <v>135</v>
      </c>
    </row>
    <row r="13" spans="1:9">
      <c r="A13" s="109" t="s">
        <v>67</v>
      </c>
      <c r="B13" s="110">
        <v>10</v>
      </c>
      <c r="C13" s="109" t="s">
        <v>67</v>
      </c>
      <c r="D13" s="110">
        <v>10</v>
      </c>
      <c r="E13" s="109" t="s">
        <v>67</v>
      </c>
      <c r="F13" s="1">
        <v>10</v>
      </c>
      <c r="H13" s="75">
        <v>2024</v>
      </c>
      <c r="I13" s="75" t="s">
        <v>136</v>
      </c>
    </row>
    <row r="14" spans="1:9">
      <c r="A14" s="109" t="s">
        <v>68</v>
      </c>
      <c r="B14" s="110">
        <v>11.05</v>
      </c>
      <c r="C14" s="109" t="s">
        <v>68</v>
      </c>
      <c r="D14" s="110">
        <v>10.84</v>
      </c>
      <c r="E14" s="109" t="s">
        <v>68</v>
      </c>
      <c r="F14" s="1">
        <v>10.7</v>
      </c>
      <c r="H14" s="75">
        <v>2025</v>
      </c>
      <c r="I14" s="75" t="s">
        <v>137</v>
      </c>
    </row>
    <row r="15" spans="1:9">
      <c r="A15" s="109" t="s">
        <v>69</v>
      </c>
      <c r="B15" s="110">
        <v>10.68</v>
      </c>
      <c r="C15" s="109" t="s">
        <v>69</v>
      </c>
      <c r="D15" s="110">
        <v>10.54</v>
      </c>
      <c r="E15" s="109" t="s">
        <v>69</v>
      </c>
      <c r="F15" s="1">
        <v>10.45</v>
      </c>
      <c r="H15" s="75">
        <v>2026</v>
      </c>
      <c r="I15" s="75" t="s">
        <v>138</v>
      </c>
    </row>
    <row r="16" spans="1:9">
      <c r="A16" s="109" t="s">
        <v>70</v>
      </c>
      <c r="B16" s="110">
        <v>10.68</v>
      </c>
      <c r="C16" s="109" t="s">
        <v>70</v>
      </c>
      <c r="D16" s="110">
        <v>10.54</v>
      </c>
      <c r="E16" s="109" t="s">
        <v>70</v>
      </c>
      <c r="F16" s="1">
        <v>10.45</v>
      </c>
      <c r="H16" s="75">
        <v>2027</v>
      </c>
      <c r="I16" s="75" t="s">
        <v>139</v>
      </c>
    </row>
    <row r="17" spans="1:9">
      <c r="A17" s="109" t="s">
        <v>71</v>
      </c>
      <c r="B17" s="110">
        <v>10.68</v>
      </c>
      <c r="C17" s="109" t="s">
        <v>71</v>
      </c>
      <c r="D17" s="110">
        <v>10.54</v>
      </c>
      <c r="E17" s="109" t="s">
        <v>71</v>
      </c>
      <c r="F17" s="1">
        <v>10.45</v>
      </c>
      <c r="H17" s="75">
        <v>2028</v>
      </c>
      <c r="I17" s="75" t="s">
        <v>140</v>
      </c>
    </row>
    <row r="18" spans="1:9">
      <c r="A18" s="109" t="s">
        <v>120</v>
      </c>
      <c r="B18" s="110">
        <v>10.68</v>
      </c>
      <c r="C18" s="109" t="s">
        <v>80</v>
      </c>
      <c r="D18" s="110">
        <v>10.84</v>
      </c>
      <c r="E18" s="109" t="s">
        <v>72</v>
      </c>
      <c r="F18" s="1">
        <v>10.7</v>
      </c>
      <c r="H18" s="75">
        <v>2029</v>
      </c>
      <c r="I18" s="75" t="s">
        <v>141</v>
      </c>
    </row>
    <row r="19" spans="1:9">
      <c r="A19" s="109" t="s">
        <v>80</v>
      </c>
      <c r="B19" s="110">
        <v>11.05</v>
      </c>
      <c r="C19" s="109" t="s">
        <v>72</v>
      </c>
      <c r="D19" s="110">
        <v>10.84</v>
      </c>
      <c r="E19" s="109" t="s">
        <v>73</v>
      </c>
      <c r="F19" s="1">
        <v>10.55</v>
      </c>
      <c r="H19" s="75">
        <v>2030</v>
      </c>
      <c r="I19" s="75" t="s">
        <v>142</v>
      </c>
    </row>
    <row r="20" spans="1:9">
      <c r="A20" s="109" t="s">
        <v>72</v>
      </c>
      <c r="B20" s="110">
        <v>11.05</v>
      </c>
      <c r="C20" s="109" t="s">
        <v>73</v>
      </c>
      <c r="D20" s="110">
        <v>10.66</v>
      </c>
      <c r="E20" s="109" t="s">
        <v>74</v>
      </c>
      <c r="F20" s="1">
        <v>10.55</v>
      </c>
      <c r="H20" s="75">
        <v>2031</v>
      </c>
      <c r="I20" s="75" t="s">
        <v>148</v>
      </c>
    </row>
    <row r="21" spans="1:9">
      <c r="A21" s="109" t="s">
        <v>119</v>
      </c>
      <c r="B21" s="110">
        <v>10.68</v>
      </c>
      <c r="C21" s="109" t="s">
        <v>74</v>
      </c>
      <c r="D21" s="110">
        <v>10.66</v>
      </c>
      <c r="E21" s="109" t="s">
        <v>75</v>
      </c>
      <c r="F21" s="1">
        <v>10.45</v>
      </c>
      <c r="H21" s="75">
        <v>2032</v>
      </c>
      <c r="I21" s="75" t="s">
        <v>149</v>
      </c>
    </row>
    <row r="22" spans="1:9">
      <c r="A22" s="109" t="s">
        <v>73</v>
      </c>
      <c r="B22" s="110">
        <v>10.83</v>
      </c>
      <c r="C22" s="109" t="s">
        <v>75</v>
      </c>
      <c r="D22" s="110">
        <v>10.54</v>
      </c>
      <c r="E22" s="109" t="s">
        <v>76</v>
      </c>
      <c r="F22" s="1">
        <v>10.45</v>
      </c>
      <c r="H22" s="75">
        <v>2033</v>
      </c>
      <c r="I22" s="75" t="s">
        <v>150</v>
      </c>
    </row>
    <row r="23" spans="1:9">
      <c r="A23" s="109" t="s">
        <v>74</v>
      </c>
      <c r="B23" s="110">
        <v>10.83</v>
      </c>
      <c r="C23" s="109" t="s">
        <v>76</v>
      </c>
      <c r="D23" s="110">
        <v>10.54</v>
      </c>
      <c r="E23" s="109" t="s">
        <v>77</v>
      </c>
      <c r="F23" s="1">
        <v>10.45</v>
      </c>
      <c r="H23" s="75">
        <v>2034</v>
      </c>
      <c r="I23" s="75" t="s">
        <v>151</v>
      </c>
    </row>
    <row r="24" spans="1:9">
      <c r="A24" s="109" t="s">
        <v>75</v>
      </c>
      <c r="B24" s="110">
        <v>10.68</v>
      </c>
      <c r="C24" s="109" t="s">
        <v>77</v>
      </c>
      <c r="D24" s="110">
        <v>10.54</v>
      </c>
      <c r="E24" s="109" t="s">
        <v>78</v>
      </c>
      <c r="F24" s="1">
        <v>10.7</v>
      </c>
      <c r="H24" s="75">
        <v>2035</v>
      </c>
      <c r="I24" s="75" t="s">
        <v>152</v>
      </c>
    </row>
    <row r="25" spans="1:9">
      <c r="A25" s="109" t="s">
        <v>76</v>
      </c>
      <c r="B25" s="110">
        <v>10.68</v>
      </c>
      <c r="C25" s="109" t="s">
        <v>99</v>
      </c>
      <c r="D25" s="110">
        <v>10.66</v>
      </c>
      <c r="E25" s="109" t="s">
        <v>79</v>
      </c>
      <c r="F25" s="1"/>
      <c r="H25" s="75">
        <v>2036</v>
      </c>
      <c r="I25" s="75" t="s">
        <v>153</v>
      </c>
    </row>
    <row r="26" spans="1:9">
      <c r="A26" s="109" t="s">
        <v>77</v>
      </c>
      <c r="B26" s="110">
        <v>10.68</v>
      </c>
      <c r="C26" s="109" t="s">
        <v>78</v>
      </c>
      <c r="D26" s="110">
        <v>10.84</v>
      </c>
      <c r="H26" s="75">
        <v>2037</v>
      </c>
      <c r="I26" s="75" t="s">
        <v>154</v>
      </c>
    </row>
    <row r="27" spans="1:9">
      <c r="A27" s="109" t="s">
        <v>81</v>
      </c>
      <c r="B27" s="110">
        <v>10.83</v>
      </c>
      <c r="C27" s="109" t="s">
        <v>79</v>
      </c>
      <c r="D27" s="110"/>
      <c r="H27" s="75">
        <v>2038</v>
      </c>
      <c r="I27" s="75" t="s">
        <v>155</v>
      </c>
    </row>
    <row r="28" spans="1:9">
      <c r="A28" s="109" t="s">
        <v>78</v>
      </c>
      <c r="B28" s="110">
        <v>11.05</v>
      </c>
      <c r="H28" s="75">
        <v>2039</v>
      </c>
      <c r="I28" s="75" t="s">
        <v>156</v>
      </c>
    </row>
    <row r="29" spans="1:9">
      <c r="A29" s="109" t="s">
        <v>79</v>
      </c>
      <c r="H29" s="75">
        <v>2040</v>
      </c>
      <c r="I29" s="75" t="s">
        <v>157</v>
      </c>
    </row>
    <row r="30" spans="1:9">
      <c r="A30" s="109" t="s">
        <v>121</v>
      </c>
      <c r="B30" s="110">
        <v>11.05</v>
      </c>
      <c r="H30" s="75">
        <v>2041</v>
      </c>
      <c r="I30" s="75" t="s">
        <v>158</v>
      </c>
    </row>
    <row r="31" spans="1:9">
      <c r="A31" s="109" t="s">
        <v>122</v>
      </c>
      <c r="B31" s="110">
        <v>11.05</v>
      </c>
      <c r="H31" s="75">
        <v>2042</v>
      </c>
      <c r="I31" s="75" t="s">
        <v>159</v>
      </c>
    </row>
    <row r="32" spans="1:9">
      <c r="A32" s="109" t="s">
        <v>123</v>
      </c>
      <c r="B32" s="110">
        <v>10.68</v>
      </c>
      <c r="H32" s="75">
        <v>2043</v>
      </c>
      <c r="I32" s="75" t="s">
        <v>160</v>
      </c>
    </row>
    <row r="33" spans="1:9">
      <c r="A33" s="109" t="s">
        <v>124</v>
      </c>
      <c r="B33" s="110">
        <v>10.68</v>
      </c>
      <c r="H33" s="75">
        <v>2044</v>
      </c>
      <c r="I33" s="75" t="s">
        <v>161</v>
      </c>
    </row>
    <row r="34" spans="1:9">
      <c r="A34" s="109" t="s">
        <v>125</v>
      </c>
      <c r="B34" s="110">
        <v>10.68</v>
      </c>
      <c r="H34" s="75">
        <v>2045</v>
      </c>
      <c r="I34" s="75" t="s">
        <v>162</v>
      </c>
    </row>
  </sheetData>
  <sheetProtection password="C7C4" sheet="1" objects="1" scenarios="1" selectLockedCells="1" selectUnlockedCells="1"/>
  <mergeCells count="1">
    <mergeCell ref="H1:I1"/>
  </mergeCells>
  <phoneticPr fontId="2"/>
  <pageMargins left="0.7" right="0.7" top="0.75" bottom="0.75" header="0.3" footer="0.3"/>
  <pageSetup paperSize="9" orientation="portrait"/>
</worksheet>
</file>