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80313\Desktop\処理するメール\"/>
    </mc:Choice>
  </mc:AlternateContent>
  <bookViews>
    <workbookView xWindow="0" yWindow="0" windowWidth="20490" windowHeight="7500" tabRatio="753"/>
  </bookViews>
  <sheets>
    <sheet name="点検結果報告書（例）" sheetId="2" r:id="rId1"/>
    <sheet name="(1)保険者別一覧表（例）" sheetId="6" r:id="rId2"/>
    <sheet name="(2)-1被保険者別一覧表（介護給付）（例）" sheetId="1" r:id="rId3"/>
    <sheet name="(2)-2被保険者別一覧 (介護扶助)（例）" sheetId="3" r:id="rId4"/>
    <sheet name="完了報告書（例）" sheetId="4" r:id="rId5"/>
    <sheet name="リスト" sheetId="7" r:id="rId6"/>
  </sheets>
  <externalReferences>
    <externalReference r:id="rId7"/>
  </externalReferences>
  <definedNames>
    <definedName name="_xlnm.Print_Area" localSheetId="1">'(1)保険者別一覧表（例）'!$A$1:$K$42</definedName>
    <definedName name="_xlnm.Print_Area" localSheetId="2">'(2)-1被保険者別一覧表（介護給付）（例）'!$A$1:$N$45</definedName>
    <definedName name="_xlnm.Print_Area" localSheetId="3">'(2)-2被保険者別一覧 (介護扶助)（例）'!$A$1:$L$46</definedName>
    <definedName name="_xlnm.Print_Area" localSheetId="4">'完了報告書（例）'!$A$1:$W$39</definedName>
    <definedName name="_xlnm.Print_Area" localSheetId="0">'点検結果報告書（例）'!$A$1:$Z$49</definedName>
    <definedName name="_xlnm.Print_Titles" localSheetId="1">'(1)保険者別一覧表（例）'!$2:$8</definedName>
    <definedName name="_xlnm.Print_Titles" localSheetId="2">'(2)-1被保険者別一覧表（介護給付）（例）'!$2:$10</definedName>
    <definedName name="_xlnm.Print_Titles" localSheetId="3">'(2)-2被保険者別一覧 (介護扶助)（例）'!$2:$10</definedName>
  </definedNames>
  <calcPr calcId="162913"/>
</workbook>
</file>

<file path=xl/calcChain.xml><?xml version="1.0" encoding="utf-8"?>
<calcChain xmlns="http://schemas.openxmlformats.org/spreadsheetml/2006/main">
  <c r="J14" i="6" l="1"/>
  <c r="I14" i="6"/>
  <c r="H14" i="6"/>
  <c r="J11" i="6"/>
  <c r="I11" i="6"/>
  <c r="H11" i="6"/>
  <c r="C9" i="6"/>
  <c r="C10" i="6"/>
  <c r="C11" i="6"/>
  <c r="C12" i="6"/>
  <c r="C13" i="6"/>
  <c r="C14" i="6"/>
  <c r="G19" i="3"/>
  <c r="H17" i="3"/>
  <c r="H18" i="3" s="1"/>
  <c r="G16" i="3"/>
  <c r="H14" i="3"/>
  <c r="H15" i="3" s="1"/>
  <c r="G13" i="3"/>
  <c r="H11" i="3"/>
  <c r="K13" i="3"/>
  <c r="K16" i="3"/>
  <c r="K19" i="3"/>
  <c r="J4" i="3"/>
  <c r="I4" i="1"/>
  <c r="C4" i="3"/>
  <c r="C4" i="1"/>
  <c r="I31" i="1"/>
  <c r="I28" i="1"/>
  <c r="I25" i="1"/>
  <c r="I22" i="1"/>
  <c r="I19" i="1"/>
  <c r="I16" i="1"/>
  <c r="I13" i="1"/>
  <c r="H12" i="3" l="1"/>
  <c r="J11" i="3"/>
  <c r="J12" i="3"/>
  <c r="I12" i="3"/>
  <c r="J15" i="3"/>
  <c r="I15" i="3"/>
  <c r="J18" i="3"/>
  <c r="I18" i="3"/>
  <c r="J13" i="3"/>
  <c r="J14" i="3"/>
  <c r="J16" i="3" s="1"/>
  <c r="J17" i="3"/>
  <c r="J19" i="3" s="1"/>
  <c r="I11" i="3"/>
  <c r="I14" i="3"/>
  <c r="I17" i="3"/>
  <c r="G40" i="6" l="1"/>
  <c r="H40" i="6"/>
  <c r="I40" i="6"/>
  <c r="J40" i="6"/>
  <c r="J39" i="6"/>
  <c r="I39" i="6"/>
  <c r="I41" i="6" s="1"/>
  <c r="H39" i="6"/>
  <c r="G39" i="6"/>
  <c r="H41" i="6" l="1"/>
  <c r="J41" i="6"/>
  <c r="I42" i="1"/>
  <c r="I41" i="1"/>
  <c r="I43" i="1" l="1"/>
  <c r="E42" i="1"/>
  <c r="I40" i="1"/>
  <c r="I37" i="1"/>
  <c r="I34" i="1"/>
  <c r="J11" i="1"/>
  <c r="J14" i="1"/>
  <c r="C28" i="4" l="1"/>
  <c r="P25" i="4" l="1"/>
  <c r="F25" i="4"/>
  <c r="B25" i="4"/>
  <c r="C15" i="6"/>
  <c r="C16" i="6"/>
  <c r="C17" i="6"/>
  <c r="C18" i="6"/>
  <c r="C19" i="6"/>
  <c r="C20" i="6"/>
  <c r="C21" i="6"/>
  <c r="C22" i="6"/>
  <c r="C23" i="6"/>
  <c r="C24" i="6"/>
  <c r="C25" i="6"/>
  <c r="C26" i="6"/>
  <c r="C27" i="6"/>
  <c r="C28" i="6"/>
  <c r="C29" i="6"/>
  <c r="C30" i="6"/>
  <c r="C31" i="6"/>
  <c r="C32" i="6"/>
  <c r="C33" i="6"/>
  <c r="C34" i="6"/>
  <c r="C35" i="6"/>
  <c r="C36" i="6"/>
  <c r="C37" i="6"/>
  <c r="C38" i="6"/>
  <c r="K11" i="1"/>
  <c r="I4" i="6"/>
  <c r="E4" i="6"/>
  <c r="J34" i="2" l="1"/>
  <c r="L11" i="1"/>
  <c r="O42" i="2"/>
  <c r="J42" i="2"/>
  <c r="O34" i="2"/>
  <c r="J35" i="2"/>
  <c r="O36" i="2"/>
  <c r="J37" i="2"/>
  <c r="J38" i="2"/>
  <c r="J39" i="2"/>
  <c r="J41" i="2"/>
  <c r="J43" i="2" s="1"/>
  <c r="O35" i="2"/>
  <c r="J36" i="2"/>
  <c r="O37" i="2"/>
  <c r="O38" i="2"/>
  <c r="O39" i="2"/>
  <c r="O41" i="2"/>
  <c r="O43" i="2" s="1"/>
  <c r="O40" i="2" l="1"/>
  <c r="J40" i="2"/>
  <c r="T42" i="2"/>
  <c r="T41" i="2"/>
  <c r="T43" i="2" s="1"/>
  <c r="T38" i="2"/>
  <c r="T39" i="2"/>
  <c r="M11" i="1"/>
  <c r="L25" i="4"/>
  <c r="G21" i="4"/>
  <c r="G20" i="4"/>
  <c r="G19" i="4"/>
  <c r="G18" i="4"/>
  <c r="H20" i="3"/>
  <c r="H21" i="3" s="1"/>
  <c r="H23" i="3"/>
  <c r="H24" i="3" s="1"/>
  <c r="H26" i="3"/>
  <c r="H27" i="3" s="1"/>
  <c r="H29" i="3"/>
  <c r="H30" i="3" s="1"/>
  <c r="H32" i="3"/>
  <c r="H33" i="3" s="1"/>
  <c r="H35" i="3"/>
  <c r="H36" i="3" s="1"/>
  <c r="H38" i="3"/>
  <c r="H39" i="3" s="1"/>
  <c r="J12" i="1"/>
  <c r="J15" i="1"/>
  <c r="J17" i="1"/>
  <c r="J18" i="1" s="1"/>
  <c r="J20" i="1"/>
  <c r="J21" i="1" s="1"/>
  <c r="J23" i="1"/>
  <c r="J24" i="1" s="1"/>
  <c r="J26" i="1"/>
  <c r="J27" i="1" s="1"/>
  <c r="J29" i="1"/>
  <c r="J30" i="1" s="1"/>
  <c r="J32" i="1"/>
  <c r="J33" i="1" s="1"/>
  <c r="J35" i="1"/>
  <c r="J36" i="1" s="1"/>
  <c r="J38" i="1"/>
  <c r="J39" i="1" s="1"/>
  <c r="T40" i="2" l="1"/>
  <c r="I39" i="3"/>
  <c r="I36" i="3"/>
  <c r="I33" i="3"/>
  <c r="I29" i="3"/>
  <c r="I26" i="3"/>
  <c r="I24" i="3"/>
  <c r="I20" i="3"/>
  <c r="I21" i="3" l="1"/>
  <c r="I30" i="3"/>
  <c r="I27" i="3"/>
  <c r="I38" i="3"/>
  <c r="I35" i="3"/>
  <c r="I32" i="3"/>
  <c r="I23" i="3"/>
  <c r="K39" i="1"/>
  <c r="L39" i="1" s="1"/>
  <c r="K35" i="1"/>
  <c r="L35" i="1" s="1"/>
  <c r="K32" i="1"/>
  <c r="L32" i="1" s="1"/>
  <c r="K30" i="1"/>
  <c r="L30" i="1" s="1"/>
  <c r="K27" i="1"/>
  <c r="L27" i="1" s="1"/>
  <c r="K23" i="1"/>
  <c r="L23" i="1" s="1"/>
  <c r="K20" i="1"/>
  <c r="L20" i="1" s="1"/>
  <c r="K18" i="1"/>
  <c r="L18" i="1" s="1"/>
  <c r="K14" i="1"/>
  <c r="L14" i="1" s="1"/>
  <c r="K26" i="1"/>
  <c r="L26" i="1" s="1"/>
  <c r="K17" i="1"/>
  <c r="L17" i="1" s="1"/>
  <c r="K28" i="1" l="1"/>
  <c r="M26" i="1"/>
  <c r="M23" i="1"/>
  <c r="M35" i="1"/>
  <c r="K19" i="1"/>
  <c r="M17" i="1"/>
  <c r="M20" i="1"/>
  <c r="M32" i="1"/>
  <c r="K38" i="1"/>
  <c r="L38" i="1" s="1"/>
  <c r="K36" i="1"/>
  <c r="L36" i="1" s="1"/>
  <c r="K33" i="1"/>
  <c r="L33" i="1" s="1"/>
  <c r="K29" i="1"/>
  <c r="L29" i="1" s="1"/>
  <c r="K24" i="1"/>
  <c r="L24" i="1" s="1"/>
  <c r="K21" i="1"/>
  <c r="L21" i="1" s="1"/>
  <c r="K15" i="1"/>
  <c r="L15" i="1" s="1"/>
  <c r="K12" i="1"/>
  <c r="K41" i="1" l="1"/>
  <c r="K13" i="1"/>
  <c r="K42" i="1"/>
  <c r="K43" i="1" s="1"/>
  <c r="K25" i="1"/>
  <c r="M29" i="1"/>
  <c r="K31" i="1"/>
  <c r="K22" i="1"/>
  <c r="K40" i="1"/>
  <c r="M38" i="1"/>
  <c r="K34" i="1"/>
  <c r="K37" i="1"/>
  <c r="K16" i="1"/>
  <c r="M14" i="1"/>
  <c r="M41" i="1" s="1"/>
  <c r="L12" i="1"/>
  <c r="L41" i="1" l="1"/>
  <c r="L13" i="1"/>
  <c r="L42" i="1"/>
  <c r="M12" i="1"/>
  <c r="M13" i="1" s="1"/>
  <c r="M24" i="1"/>
  <c r="M25" i="1" s="1"/>
  <c r="L25" i="1"/>
  <c r="M36" i="1"/>
  <c r="M37" i="1" s="1"/>
  <c r="L37" i="1"/>
  <c r="L22" i="1"/>
  <c r="M21" i="1"/>
  <c r="M22" i="1" s="1"/>
  <c r="M33" i="1"/>
  <c r="M34" i="1" s="1"/>
  <c r="L34" i="1"/>
  <c r="M18" i="1"/>
  <c r="M19" i="1" s="1"/>
  <c r="L19" i="1"/>
  <c r="M30" i="1"/>
  <c r="M31" i="1" s="1"/>
  <c r="L31" i="1"/>
  <c r="M15" i="1"/>
  <c r="M16" i="1" s="1"/>
  <c r="L16" i="1"/>
  <c r="M27" i="1"/>
  <c r="M28" i="1" s="1"/>
  <c r="L28" i="1"/>
  <c r="M39" i="1"/>
  <c r="M40" i="1" s="1"/>
  <c r="L40" i="1"/>
  <c r="M42" i="1" l="1"/>
  <c r="M43" i="1" s="1"/>
  <c r="L43" i="1"/>
  <c r="T36" i="2"/>
  <c r="T34" i="2"/>
  <c r="J17" i="6"/>
  <c r="I17" i="6"/>
  <c r="H17" i="6"/>
  <c r="K40" i="3" l="1"/>
  <c r="J40" i="3"/>
  <c r="G40" i="3"/>
  <c r="K37" i="3"/>
  <c r="J37" i="3"/>
  <c r="G37" i="3"/>
  <c r="K34" i="3"/>
  <c r="J34" i="3"/>
  <c r="G34" i="3"/>
  <c r="K31" i="3"/>
  <c r="J31" i="3"/>
  <c r="G31" i="3"/>
  <c r="K28" i="3"/>
  <c r="J28" i="3"/>
  <c r="G28" i="3"/>
  <c r="K25" i="3"/>
  <c r="J25" i="3"/>
  <c r="G25" i="3"/>
  <c r="K22" i="3"/>
  <c r="J22" i="3"/>
  <c r="G22" i="3"/>
  <c r="D42" i="3"/>
  <c r="J38" i="6"/>
  <c r="I38" i="6"/>
  <c r="H38" i="6"/>
  <c r="J35" i="6"/>
  <c r="I35" i="6"/>
  <c r="H35" i="6"/>
  <c r="J32" i="6"/>
  <c r="I32" i="6"/>
  <c r="H32" i="6"/>
  <c r="J29" i="6"/>
  <c r="I29" i="6"/>
  <c r="H29" i="6"/>
  <c r="J26" i="6"/>
  <c r="I26" i="6"/>
  <c r="H26" i="6"/>
  <c r="J23" i="6"/>
  <c r="I23" i="6"/>
  <c r="H23" i="6"/>
  <c r="J20" i="6"/>
  <c r="I20" i="6"/>
  <c r="H20" i="6"/>
  <c r="K42" i="3"/>
  <c r="G42" i="3"/>
  <c r="K41" i="3"/>
  <c r="G41" i="3"/>
  <c r="G43" i="3" l="1"/>
  <c r="K43" i="3"/>
  <c r="T37" i="2"/>
  <c r="T35" i="2"/>
  <c r="J42" i="3" l="1"/>
  <c r="J41" i="3"/>
  <c r="J43" i="3" l="1"/>
</calcChain>
</file>

<file path=xl/sharedStrings.xml><?xml version="1.0" encoding="utf-8"?>
<sst xmlns="http://schemas.openxmlformats.org/spreadsheetml/2006/main" count="437" uniqueCount="192">
  <si>
    <t>介護保険事業所番号　</t>
    <phoneticPr fontId="3"/>
  </si>
  <si>
    <t>事業所名</t>
    <phoneticPr fontId="3"/>
  </si>
  <si>
    <t>保険者名（名古屋市は区名）</t>
    <phoneticPr fontId="3"/>
  </si>
  <si>
    <t>Ｎｏ．</t>
    <phoneticPr fontId="3"/>
  </si>
  <si>
    <t>被保険者名</t>
    <phoneticPr fontId="3"/>
  </si>
  <si>
    <t>介護給付費</t>
    <rPh sb="0" eb="2">
      <t>カイゴ</t>
    </rPh>
    <rPh sb="2" eb="4">
      <t>キュウフ</t>
    </rPh>
    <rPh sb="4" eb="5">
      <t>ヒ</t>
    </rPh>
    <phoneticPr fontId="3"/>
  </si>
  <si>
    <t>備　　考
（該当日
数記入）</t>
    <rPh sb="0" eb="1">
      <t>ソナエ</t>
    </rPh>
    <rPh sb="3" eb="4">
      <t>コウ</t>
    </rPh>
    <rPh sb="6" eb="8">
      <t>ガイトウ</t>
    </rPh>
    <rPh sb="8" eb="9">
      <t>ビ</t>
    </rPh>
    <rPh sb="10" eb="11">
      <t>カズ</t>
    </rPh>
    <rPh sb="11" eb="13">
      <t>キニュウ</t>
    </rPh>
    <phoneticPr fontId="3"/>
  </si>
  <si>
    <t>単位数</t>
    <rPh sb="0" eb="3">
      <t>タンイスウ</t>
    </rPh>
    <phoneticPr fontId="3"/>
  </si>
  <si>
    <t>　金　　額</t>
    <rPh sb="1" eb="2">
      <t>カネ</t>
    </rPh>
    <rPh sb="4" eb="5">
      <t>ガク</t>
    </rPh>
    <phoneticPr fontId="3"/>
  </si>
  <si>
    <t>保険者</t>
    <rPh sb="0" eb="2">
      <t>ホケン</t>
    </rPh>
    <rPh sb="2" eb="3">
      <t>ジャ</t>
    </rPh>
    <phoneticPr fontId="3"/>
  </si>
  <si>
    <t>被保険者</t>
    <rPh sb="0" eb="1">
      <t>ヒ</t>
    </rPh>
    <rPh sb="1" eb="3">
      <t>ホケン</t>
    </rPh>
    <rPh sb="3" eb="4">
      <t>シャ</t>
    </rPh>
    <phoneticPr fontId="3"/>
  </si>
  <si>
    <t>過誤</t>
    <rPh sb="0" eb="2">
      <t>カゴ</t>
    </rPh>
    <phoneticPr fontId="3"/>
  </si>
  <si>
    <t>再請求</t>
    <rPh sb="0" eb="3">
      <t>サイセイキュウ</t>
    </rPh>
    <phoneticPr fontId="3"/>
  </si>
  <si>
    <t>差</t>
    <rPh sb="0" eb="1">
      <t>サ</t>
    </rPh>
    <phoneticPr fontId="3"/>
  </si>
  <si>
    <t>注　保険者（区）ごとに作成すること</t>
    <rPh sb="6" eb="7">
      <t>ク</t>
    </rPh>
    <phoneticPr fontId="3"/>
  </si>
  <si>
    <t>生保</t>
    <rPh sb="0" eb="2">
      <t>セイホ</t>
    </rPh>
    <phoneticPr fontId="2"/>
  </si>
  <si>
    <t>点　検　結　果　報　告　書</t>
    <rPh sb="0" eb="1">
      <t>テン</t>
    </rPh>
    <rPh sb="2" eb="3">
      <t>ケン</t>
    </rPh>
    <rPh sb="4" eb="5">
      <t>ムスブ</t>
    </rPh>
    <rPh sb="6" eb="7">
      <t>ハタシ</t>
    </rPh>
    <rPh sb="8" eb="9">
      <t>ホウ</t>
    </rPh>
    <rPh sb="10" eb="11">
      <t>コク</t>
    </rPh>
    <rPh sb="12" eb="13">
      <t>ショ</t>
    </rPh>
    <phoneticPr fontId="3"/>
  </si>
  <si>
    <t>名古屋市長　　　殿</t>
    <rPh sb="0" eb="1">
      <t>ナ</t>
    </rPh>
    <rPh sb="1" eb="2">
      <t>イニシエ</t>
    </rPh>
    <rPh sb="2" eb="3">
      <t>ヤ</t>
    </rPh>
    <rPh sb="3" eb="4">
      <t>シ</t>
    </rPh>
    <rPh sb="4" eb="5">
      <t>チョウ</t>
    </rPh>
    <rPh sb="8" eb="9">
      <t>ドノ</t>
    </rPh>
    <phoneticPr fontId="3"/>
  </si>
  <si>
    <t>法人名</t>
    <rPh sb="0" eb="2">
      <t>ホウジン</t>
    </rPh>
    <rPh sb="2" eb="3">
      <t>メイ</t>
    </rPh>
    <phoneticPr fontId="3"/>
  </si>
  <si>
    <t>代表者名</t>
    <rPh sb="0" eb="3">
      <t>ダイヒョウシャ</t>
    </rPh>
    <rPh sb="3" eb="4">
      <t>メイ</t>
    </rPh>
    <phoneticPr fontId="3"/>
  </si>
  <si>
    <t>記</t>
    <rPh sb="0" eb="1">
      <t>キ</t>
    </rPh>
    <phoneticPr fontId="3"/>
  </si>
  <si>
    <t>１　事業所の名称、所在地及び介護保険事業所番号</t>
    <rPh sb="2" eb="5">
      <t>ジギョウショ</t>
    </rPh>
    <rPh sb="6" eb="8">
      <t>メイショウ</t>
    </rPh>
    <rPh sb="9" eb="12">
      <t>ショザイチ</t>
    </rPh>
    <rPh sb="12" eb="13">
      <t>オヨ</t>
    </rPh>
    <rPh sb="14" eb="16">
      <t>カイゴ</t>
    </rPh>
    <rPh sb="16" eb="18">
      <t>ホケン</t>
    </rPh>
    <rPh sb="18" eb="21">
      <t>ジギョウショ</t>
    </rPh>
    <rPh sb="21" eb="23">
      <t>バンゴウ</t>
    </rPh>
    <phoneticPr fontId="3"/>
  </si>
  <si>
    <t>２　返還の対象となった介護給付費の請求年月</t>
    <rPh sb="2" eb="4">
      <t>ヘンカン</t>
    </rPh>
    <rPh sb="5" eb="7">
      <t>タイショウ</t>
    </rPh>
    <rPh sb="11" eb="13">
      <t>カイゴ</t>
    </rPh>
    <rPh sb="13" eb="15">
      <t>キュウフ</t>
    </rPh>
    <rPh sb="15" eb="16">
      <t>ヒ</t>
    </rPh>
    <rPh sb="17" eb="19">
      <t>セイキュウ</t>
    </rPh>
    <rPh sb="19" eb="21">
      <t>ネンゲツ</t>
    </rPh>
    <phoneticPr fontId="3"/>
  </si>
  <si>
    <t>年</t>
    <rPh sb="0" eb="1">
      <t>ネン</t>
    </rPh>
    <phoneticPr fontId="3"/>
  </si>
  <si>
    <t>月</t>
    <rPh sb="0" eb="1">
      <t>ガツ</t>
    </rPh>
    <phoneticPr fontId="3"/>
  </si>
  <si>
    <t>分</t>
    <rPh sb="0" eb="1">
      <t>ブン</t>
    </rPh>
    <phoneticPr fontId="3"/>
  </si>
  <si>
    <t>～</t>
    <phoneticPr fontId="3"/>
  </si>
  <si>
    <t>３　返還の理由</t>
    <rPh sb="2" eb="4">
      <t>ヘンカン</t>
    </rPh>
    <rPh sb="5" eb="7">
      <t>リユウ</t>
    </rPh>
    <phoneticPr fontId="3"/>
  </si>
  <si>
    <t>４　内　訳</t>
    <rPh sb="2" eb="3">
      <t>ナイ</t>
    </rPh>
    <rPh sb="4" eb="5">
      <t>ヤク</t>
    </rPh>
    <phoneticPr fontId="3"/>
  </si>
  <si>
    <t>合　　　　計</t>
    <rPh sb="0" eb="1">
      <t>ゴウ</t>
    </rPh>
    <rPh sb="5" eb="6">
      <t>ケイ</t>
    </rPh>
    <phoneticPr fontId="3"/>
  </si>
  <si>
    <t>件数</t>
    <rPh sb="0" eb="2">
      <t>ケンスウ</t>
    </rPh>
    <phoneticPr fontId="3"/>
  </si>
  <si>
    <t>件</t>
    <rPh sb="0" eb="1">
      <t>ケン</t>
    </rPh>
    <phoneticPr fontId="3"/>
  </si>
  <si>
    <t>単位</t>
    <rPh sb="0" eb="2">
      <t>タンイ</t>
    </rPh>
    <phoneticPr fontId="3"/>
  </si>
  <si>
    <t>金額</t>
    <rPh sb="0" eb="2">
      <t>キンガク</t>
    </rPh>
    <phoneticPr fontId="3"/>
  </si>
  <si>
    <t>保険者
(国保連）</t>
    <rPh sb="0" eb="3">
      <t>ホケンシャ</t>
    </rPh>
    <rPh sb="5" eb="7">
      <t>コクホ</t>
    </rPh>
    <rPh sb="7" eb="8">
      <t>レン</t>
    </rPh>
    <phoneticPr fontId="3"/>
  </si>
  <si>
    <t>過誤(a)</t>
    <rPh sb="0" eb="2">
      <t>カゴ</t>
    </rPh>
    <phoneticPr fontId="3"/>
  </si>
  <si>
    <t>円</t>
    <rPh sb="0" eb="1">
      <t>エン</t>
    </rPh>
    <phoneticPr fontId="3"/>
  </si>
  <si>
    <t>再請求(b)</t>
    <rPh sb="0" eb="3">
      <t>サイセイキュウ</t>
    </rPh>
    <phoneticPr fontId="3"/>
  </si>
  <si>
    <t>被保険者</t>
    <rPh sb="0" eb="4">
      <t>ヒホケンシャ</t>
    </rPh>
    <phoneticPr fontId="3"/>
  </si>
  <si>
    <t>過誤(ｃ)</t>
    <rPh sb="0" eb="2">
      <t>カゴ</t>
    </rPh>
    <phoneticPr fontId="3"/>
  </si>
  <si>
    <t>再請求(ｄ)</t>
    <rPh sb="0" eb="3">
      <t>サイセイキュウ</t>
    </rPh>
    <phoneticPr fontId="3"/>
  </si>
  <si>
    <t>５　添付書類</t>
    <rPh sb="2" eb="4">
      <t>テンプ</t>
    </rPh>
    <rPh sb="4" eb="6">
      <t>ショルイ</t>
    </rPh>
    <phoneticPr fontId="3"/>
  </si>
  <si>
    <t>　　第2号被保険者で、生活保護受給者についてのみ記載すること。</t>
    <rPh sb="2" eb="3">
      <t>ダイ</t>
    </rPh>
    <rPh sb="4" eb="5">
      <t>ゴウ</t>
    </rPh>
    <rPh sb="5" eb="6">
      <t>ヒ</t>
    </rPh>
    <rPh sb="6" eb="9">
      <t>ホケンシャ</t>
    </rPh>
    <rPh sb="11" eb="13">
      <t>セイカツ</t>
    </rPh>
    <rPh sb="13" eb="15">
      <t>ホゴ</t>
    </rPh>
    <rPh sb="15" eb="18">
      <t>ジュキュウシャ</t>
    </rPh>
    <rPh sb="24" eb="26">
      <t>キサイ</t>
    </rPh>
    <phoneticPr fontId="2"/>
  </si>
  <si>
    <t>返　還　完　了　報　告　書</t>
    <rPh sb="0" eb="1">
      <t>ヘン</t>
    </rPh>
    <rPh sb="2" eb="3">
      <t>カン</t>
    </rPh>
    <rPh sb="4" eb="5">
      <t>カン</t>
    </rPh>
    <rPh sb="6" eb="7">
      <t>リョウ</t>
    </rPh>
    <rPh sb="8" eb="9">
      <t>ホウ</t>
    </rPh>
    <rPh sb="10" eb="11">
      <t>コク</t>
    </rPh>
    <rPh sb="12" eb="13">
      <t>ショ</t>
    </rPh>
    <phoneticPr fontId="3"/>
  </si>
  <si>
    <t>　名古屋市長　殿</t>
    <rPh sb="1" eb="4">
      <t>ナゴヤ</t>
    </rPh>
    <rPh sb="4" eb="6">
      <t>シチョウ</t>
    </rPh>
    <rPh sb="7" eb="8">
      <t>ドノ</t>
    </rPh>
    <phoneticPr fontId="3"/>
  </si>
  <si>
    <t>介護保険事業所番号</t>
    <phoneticPr fontId="3"/>
  </si>
  <si>
    <t>Ｎｏ．</t>
    <phoneticPr fontId="3"/>
  </si>
  <si>
    <t>保険者番号</t>
    <rPh sb="0" eb="2">
      <t>ホケン</t>
    </rPh>
    <rPh sb="2" eb="3">
      <t>シャ</t>
    </rPh>
    <rPh sb="3" eb="5">
      <t>バンゴウ</t>
    </rPh>
    <phoneticPr fontId="3"/>
  </si>
  <si>
    <t>備　　考</t>
    <rPh sb="0" eb="1">
      <t>ソナエ</t>
    </rPh>
    <rPh sb="3" eb="4">
      <t>コウ</t>
    </rPh>
    <phoneticPr fontId="3"/>
  </si>
  <si>
    <t>注　件数は、1人１ヶ月分を１件とする</t>
    <phoneticPr fontId="3"/>
  </si>
  <si>
    <t>介護扶助費</t>
    <rPh sb="0" eb="2">
      <t>カイゴ</t>
    </rPh>
    <rPh sb="2" eb="4">
      <t>フジョ</t>
    </rPh>
    <rPh sb="4" eb="5">
      <t>ヒ</t>
    </rPh>
    <phoneticPr fontId="3"/>
  </si>
  <si>
    <t>差</t>
    <rPh sb="0" eb="1">
      <t>サ</t>
    </rPh>
    <phoneticPr fontId="2"/>
  </si>
  <si>
    <t>介護
扶助</t>
    <rPh sb="0" eb="2">
      <t>カイゴ</t>
    </rPh>
    <rPh sb="3" eb="5">
      <t>フジョ</t>
    </rPh>
    <phoneticPr fontId="2"/>
  </si>
  <si>
    <t>事業所名：</t>
    <rPh sb="0" eb="2">
      <t>ジギョウ</t>
    </rPh>
    <rPh sb="2" eb="3">
      <t>ショ</t>
    </rPh>
    <rPh sb="3" eb="4">
      <t>メイ</t>
    </rPh>
    <phoneticPr fontId="2"/>
  </si>
  <si>
    <t>所在地：</t>
    <rPh sb="0" eb="3">
      <t>ショザイチ</t>
    </rPh>
    <phoneticPr fontId="2"/>
  </si>
  <si>
    <t>事業所番号：</t>
    <rPh sb="0" eb="2">
      <t>ジギョウ</t>
    </rPh>
    <rPh sb="2" eb="3">
      <t>ショ</t>
    </rPh>
    <rPh sb="3" eb="5">
      <t>バンゴウ</t>
    </rPh>
    <phoneticPr fontId="2"/>
  </si>
  <si>
    <t>サービス種別：</t>
    <rPh sb="4" eb="6">
      <t>シュベツ</t>
    </rPh>
    <phoneticPr fontId="2"/>
  </si>
  <si>
    <t>訪問介護</t>
  </si>
  <si>
    <t>訪問入浴介護</t>
  </si>
  <si>
    <t>訪問看護</t>
  </si>
  <si>
    <t>訪問リハビリテーション</t>
  </si>
  <si>
    <t>通所介護</t>
  </si>
  <si>
    <t>通所リハビリテーション</t>
  </si>
  <si>
    <t>短期入所生活介護</t>
  </si>
  <si>
    <t>短期入所療養介護</t>
  </si>
  <si>
    <t>特定施設入所者生活介護</t>
  </si>
  <si>
    <t>居宅療養管理指導</t>
  </si>
  <si>
    <t>福祉用具貸与</t>
  </si>
  <si>
    <t>居宅介護支援</t>
  </si>
  <si>
    <t>介護老人福祉施設</t>
  </si>
  <si>
    <t>介護老人保健施設</t>
  </si>
  <si>
    <t>介護療養型医療施設</t>
  </si>
  <si>
    <t>夜間対応型訪問介護</t>
  </si>
  <si>
    <t>認知症対応型通所介護</t>
  </si>
  <si>
    <t>小規模多機能型居宅介護</t>
  </si>
  <si>
    <t>地域密着型介護老人福祉施設入所者生活介護</t>
  </si>
  <si>
    <t>地域密着型特定施設入居者生活介護</t>
  </si>
  <si>
    <t>認知症対応型共同生活介護</t>
  </si>
  <si>
    <t>介護予防支援</t>
  </si>
  <si>
    <t>配食サービス</t>
  </si>
  <si>
    <t>定期巡回・随時対応型訪問介護看護</t>
  </si>
  <si>
    <t>看護小規模多機能型居宅介護</t>
    <rPh sb="0" eb="2">
      <t>カンゴ</t>
    </rPh>
    <phoneticPr fontId="2"/>
  </si>
  <si>
    <t>事業所名</t>
    <phoneticPr fontId="3"/>
  </si>
  <si>
    <t>合　計</t>
    <rPh sb="0" eb="1">
      <t>ゴウ</t>
    </rPh>
    <rPh sb="2" eb="3">
      <t>ケイ</t>
    </rPh>
    <phoneticPr fontId="2"/>
  </si>
  <si>
    <t>介護扶助費（公費）</t>
    <rPh sb="0" eb="2">
      <t>カイゴ</t>
    </rPh>
    <rPh sb="2" eb="5">
      <t>フジョヒ</t>
    </rPh>
    <rPh sb="6" eb="8">
      <t>コウヒ</t>
    </rPh>
    <phoneticPr fontId="3"/>
  </si>
  <si>
    <t>件数</t>
    <rPh sb="0" eb="2">
      <t>ケンスウ</t>
    </rPh>
    <phoneticPr fontId="2"/>
  </si>
  <si>
    <t>被保険者番号</t>
    <phoneticPr fontId="3"/>
  </si>
  <si>
    <r>
      <t xml:space="preserve">保険者名
</t>
    </r>
    <r>
      <rPr>
        <sz val="10"/>
        <rFont val="ＭＳ Ｐ明朝"/>
        <family val="1"/>
        <charset val="128"/>
      </rPr>
      <t>（名古屋市は区名）</t>
    </r>
    <rPh sb="0" eb="1">
      <t>タモツ</t>
    </rPh>
    <rPh sb="1" eb="2">
      <t>ケン</t>
    </rPh>
    <rPh sb="2" eb="3">
      <t>シャ</t>
    </rPh>
    <rPh sb="3" eb="4">
      <t>メイ</t>
    </rPh>
    <rPh sb="6" eb="10">
      <t>ナゴヤシ</t>
    </rPh>
    <rPh sb="11" eb="12">
      <t>ク</t>
    </rPh>
    <rPh sb="12" eb="13">
      <t>メイ</t>
    </rPh>
    <phoneticPr fontId="3"/>
  </si>
  <si>
    <t>被保険者番号</t>
    <phoneticPr fontId="3"/>
  </si>
  <si>
    <t>　　第2号被保険者で生活保護を受給している場合は「被保険者別返還金額一覧表　（介護扶助費）」に記載すること。</t>
    <rPh sb="2" eb="3">
      <t>ダイ</t>
    </rPh>
    <rPh sb="4" eb="5">
      <t>ゴウ</t>
    </rPh>
    <rPh sb="5" eb="6">
      <t>ヒ</t>
    </rPh>
    <rPh sb="6" eb="9">
      <t>ホケンシャ</t>
    </rPh>
    <rPh sb="10" eb="12">
      <t>セイカツ</t>
    </rPh>
    <rPh sb="12" eb="14">
      <t>ホゴ</t>
    </rPh>
    <rPh sb="15" eb="17">
      <t>ジュキュウ</t>
    </rPh>
    <rPh sb="21" eb="23">
      <t>バアイ</t>
    </rPh>
    <rPh sb="47" eb="49">
      <t>キサイ</t>
    </rPh>
    <phoneticPr fontId="2"/>
  </si>
  <si>
    <t>(1)　保険者別返還金額一覧表</t>
    <rPh sb="4" eb="7">
      <t>ホケンシャ</t>
    </rPh>
    <rPh sb="7" eb="8">
      <t>ベツ</t>
    </rPh>
    <rPh sb="8" eb="10">
      <t>ヘンカン</t>
    </rPh>
    <rPh sb="10" eb="12">
      <t>キンガク</t>
    </rPh>
    <rPh sb="12" eb="14">
      <t>イチラン</t>
    </rPh>
    <rPh sb="14" eb="15">
      <t>ヒョウ</t>
    </rPh>
    <phoneticPr fontId="3"/>
  </si>
  <si>
    <t>(3)　介護給付費明細書（過誤・再請求分）</t>
    <rPh sb="4" eb="6">
      <t>カイゴ</t>
    </rPh>
    <rPh sb="6" eb="8">
      <t>キュウフ</t>
    </rPh>
    <rPh sb="8" eb="9">
      <t>ヒ</t>
    </rPh>
    <rPh sb="9" eb="12">
      <t>メイサイショ</t>
    </rPh>
    <rPh sb="13" eb="15">
      <t>カゴ</t>
    </rPh>
    <rPh sb="16" eb="17">
      <t>サイ</t>
    </rPh>
    <rPh sb="17" eb="19">
      <t>セイキュウ</t>
    </rPh>
    <rPh sb="19" eb="20">
      <t>ブン</t>
    </rPh>
    <phoneticPr fontId="3"/>
  </si>
  <si>
    <t>(2)-1　被保険者別返還金額一覧表（介護給付費）</t>
    <rPh sb="6" eb="10">
      <t>ヒホケンシャ</t>
    </rPh>
    <rPh sb="10" eb="11">
      <t>ベツ</t>
    </rPh>
    <rPh sb="11" eb="13">
      <t>ヘンカン</t>
    </rPh>
    <rPh sb="13" eb="15">
      <t>キンガク</t>
    </rPh>
    <rPh sb="15" eb="17">
      <t>イチラン</t>
    </rPh>
    <rPh sb="17" eb="18">
      <t>ヒョウ</t>
    </rPh>
    <rPh sb="19" eb="21">
      <t>カイゴ</t>
    </rPh>
    <rPh sb="21" eb="23">
      <t>キュウフ</t>
    </rPh>
    <rPh sb="23" eb="24">
      <t>ヒ</t>
    </rPh>
    <phoneticPr fontId="3"/>
  </si>
  <si>
    <r>
      <t>(2)-2　被保険者別返還金額一覧表（介護扶助費）　</t>
    </r>
    <r>
      <rPr>
        <u/>
        <sz val="11"/>
        <rFont val="ＭＳ 明朝"/>
        <family val="1"/>
        <charset val="128"/>
      </rPr>
      <t>※対象者がいる場合のみ</t>
    </r>
    <rPh sb="27" eb="30">
      <t>タイショウシャ</t>
    </rPh>
    <rPh sb="33" eb="35">
      <t>バアイ</t>
    </rPh>
    <phoneticPr fontId="2"/>
  </si>
  <si>
    <t>(1)　保　険　者　別　返　還　金　額　一　覧　表</t>
    <rPh sb="4" eb="5">
      <t>ホ</t>
    </rPh>
    <rPh sb="6" eb="7">
      <t>ケン</t>
    </rPh>
    <rPh sb="8" eb="9">
      <t>シャ</t>
    </rPh>
    <rPh sb="10" eb="11">
      <t>ベツ</t>
    </rPh>
    <rPh sb="12" eb="13">
      <t>ヘン</t>
    </rPh>
    <rPh sb="14" eb="15">
      <t>カン</t>
    </rPh>
    <rPh sb="16" eb="17">
      <t>カネ</t>
    </rPh>
    <rPh sb="18" eb="19">
      <t>ガク</t>
    </rPh>
    <rPh sb="20" eb="21">
      <t>イチ</t>
    </rPh>
    <rPh sb="22" eb="23">
      <t>ラン</t>
    </rPh>
    <rPh sb="24" eb="25">
      <t>ヒョウ</t>
    </rPh>
    <phoneticPr fontId="3"/>
  </si>
  <si>
    <t>(2)-1　被保険者別返還金額一覧表　（介護給付費）</t>
    <rPh sb="20" eb="22">
      <t>カイゴ</t>
    </rPh>
    <rPh sb="22" eb="24">
      <t>キュウフ</t>
    </rPh>
    <rPh sb="24" eb="25">
      <t>ヒ</t>
    </rPh>
    <phoneticPr fontId="3"/>
  </si>
  <si>
    <t>(2)-2　被保険者別返還金額一覧表　（介護扶助費）</t>
    <rPh sb="20" eb="22">
      <t>カイゴ</t>
    </rPh>
    <rPh sb="22" eb="25">
      <t>フジョヒ</t>
    </rPh>
    <phoneticPr fontId="3"/>
  </si>
  <si>
    <t>負担割合</t>
    <rPh sb="0" eb="2">
      <t>フタン</t>
    </rPh>
    <rPh sb="2" eb="4">
      <t>ワリアイ</t>
    </rPh>
    <phoneticPr fontId="2"/>
  </si>
  <si>
    <t>1割</t>
  </si>
  <si>
    <t>複合型サービス</t>
    <rPh sb="0" eb="3">
      <t>フクゴウガタ</t>
    </rPh>
    <phoneticPr fontId="2"/>
  </si>
  <si>
    <t>H21.4～H24.3</t>
    <phoneticPr fontId="2"/>
  </si>
  <si>
    <t>H24.4～H27.3</t>
    <phoneticPr fontId="2"/>
  </si>
  <si>
    <t>H27.4～</t>
    <phoneticPr fontId="2"/>
  </si>
  <si>
    <t>単価</t>
    <rPh sb="0" eb="2">
      <t>タンカ</t>
    </rPh>
    <phoneticPr fontId="2"/>
  </si>
  <si>
    <t>請求額</t>
    <rPh sb="0" eb="2">
      <t>セイキュウ</t>
    </rPh>
    <rPh sb="2" eb="3">
      <t>ガク</t>
    </rPh>
    <phoneticPr fontId="2"/>
  </si>
  <si>
    <t>年</t>
    <rPh sb="0" eb="1">
      <t>ネン</t>
    </rPh>
    <phoneticPr fontId="2"/>
  </si>
  <si>
    <t>月</t>
    <rPh sb="0" eb="1">
      <t>ツキ</t>
    </rPh>
    <phoneticPr fontId="2"/>
  </si>
  <si>
    <t>の結果、下記のとおり介護給付費等に返還額が生じましたので報告します。</t>
    <rPh sb="1" eb="3">
      <t>ケッカ</t>
    </rPh>
    <rPh sb="4" eb="6">
      <t>カキ</t>
    </rPh>
    <rPh sb="10" eb="12">
      <t>カイゴ</t>
    </rPh>
    <rPh sb="12" eb="14">
      <t>キュウフ</t>
    </rPh>
    <rPh sb="14" eb="15">
      <t>ヒ</t>
    </rPh>
    <rPh sb="15" eb="16">
      <t>ナド</t>
    </rPh>
    <rPh sb="17" eb="19">
      <t>ヘンカン</t>
    </rPh>
    <rPh sb="19" eb="20">
      <t>ガク</t>
    </rPh>
    <rPh sb="21" eb="22">
      <t>ショウ</t>
    </rPh>
    <rPh sb="28" eb="30">
      <t>ホウコク</t>
    </rPh>
    <phoneticPr fontId="3"/>
  </si>
  <si>
    <t>は、下記のとおり完了しましたので報告します。</t>
    <rPh sb="2" eb="4">
      <t>カキ</t>
    </rPh>
    <rPh sb="8" eb="10">
      <t>カンリョウ</t>
    </rPh>
    <rPh sb="16" eb="18">
      <t>ホウコク</t>
    </rPh>
    <phoneticPr fontId="3"/>
  </si>
  <si>
    <t>～</t>
    <phoneticPr fontId="3"/>
  </si>
  <si>
    <t>返還金額</t>
    <rPh sb="0" eb="2">
      <t>ヘンカン</t>
    </rPh>
    <rPh sb="2" eb="4">
      <t>キンガク</t>
    </rPh>
    <phoneticPr fontId="3"/>
  </si>
  <si>
    <t>完了年月日</t>
    <rPh sb="0" eb="2">
      <t>カンリョウ</t>
    </rPh>
    <rPh sb="2" eb="5">
      <t>ネンガッピ</t>
    </rPh>
    <phoneticPr fontId="3"/>
  </si>
  <si>
    <t>４　返還額</t>
    <rPh sb="2" eb="4">
      <t>ヘンカン</t>
    </rPh>
    <rPh sb="4" eb="5">
      <t>ガク</t>
    </rPh>
    <phoneticPr fontId="2"/>
  </si>
  <si>
    <t>（１）保険者</t>
    <rPh sb="3" eb="6">
      <t>ホケンシャ</t>
    </rPh>
    <phoneticPr fontId="3"/>
  </si>
  <si>
    <t>（２）被保険者</t>
    <rPh sb="3" eb="4">
      <t>ヒ</t>
    </rPh>
    <rPh sb="4" eb="7">
      <t>ホケンシャ</t>
    </rPh>
    <phoneticPr fontId="3"/>
  </si>
  <si>
    <t>円</t>
    <rPh sb="0" eb="1">
      <t>エン</t>
    </rPh>
    <phoneticPr fontId="2"/>
  </si>
  <si>
    <t>年</t>
    <rPh sb="0" eb="1">
      <t>ネン</t>
    </rPh>
    <phoneticPr fontId="2"/>
  </si>
  <si>
    <t>月</t>
    <rPh sb="0" eb="1">
      <t>ツキ</t>
    </rPh>
    <phoneticPr fontId="2"/>
  </si>
  <si>
    <t>日</t>
    <rPh sb="0" eb="1">
      <t>ヒ</t>
    </rPh>
    <phoneticPr fontId="2"/>
  </si>
  <si>
    <t>地域密着型通所介護</t>
    <rPh sb="0" eb="2">
      <t>チイキ</t>
    </rPh>
    <rPh sb="2" eb="5">
      <t>ミッチャクガタ</t>
    </rPh>
    <rPh sb="5" eb="7">
      <t>ツウショ</t>
    </rPh>
    <rPh sb="7" eb="9">
      <t>カイゴ</t>
    </rPh>
    <phoneticPr fontId="2"/>
  </si>
  <si>
    <t>介護医療院</t>
    <rPh sb="0" eb="2">
      <t>カイゴ</t>
    </rPh>
    <rPh sb="2" eb="4">
      <t>イリョウ</t>
    </rPh>
    <rPh sb="4" eb="5">
      <t>イン</t>
    </rPh>
    <phoneticPr fontId="2"/>
  </si>
  <si>
    <t>予防専門型訪問サービス</t>
    <rPh sb="0" eb="11">
      <t>１</t>
    </rPh>
    <phoneticPr fontId="2"/>
  </si>
  <si>
    <t>生活支援型訪問サービス</t>
    <rPh sb="0" eb="11">
      <t>２</t>
    </rPh>
    <phoneticPr fontId="2"/>
  </si>
  <si>
    <t>予防専門型通所サービス</t>
    <rPh sb="0" eb="11">
      <t>３</t>
    </rPh>
    <phoneticPr fontId="2"/>
  </si>
  <si>
    <t>ミニデイ型通所サービス</t>
    <rPh sb="0" eb="11">
      <t>４</t>
    </rPh>
    <phoneticPr fontId="2"/>
  </si>
  <si>
    <t>運動型通所サービス</t>
    <rPh sb="0" eb="9">
      <t>５</t>
    </rPh>
    <phoneticPr fontId="2"/>
  </si>
  <si>
    <t>平成25年</t>
    <rPh sb="0" eb="2">
      <t>ヘイセイ</t>
    </rPh>
    <rPh sb="4" eb="5">
      <t>ネン</t>
    </rPh>
    <phoneticPr fontId="2"/>
  </si>
  <si>
    <t>平成26年</t>
    <rPh sb="0" eb="2">
      <t>ヘイセイ</t>
    </rPh>
    <rPh sb="4" eb="5">
      <t>ネン</t>
    </rPh>
    <phoneticPr fontId="2"/>
  </si>
  <si>
    <t>平成27年</t>
    <rPh sb="0" eb="2">
      <t>ヘイセイ</t>
    </rPh>
    <rPh sb="4" eb="5">
      <t>ネン</t>
    </rPh>
    <phoneticPr fontId="2"/>
  </si>
  <si>
    <t>平成28年</t>
    <rPh sb="0" eb="2">
      <t>ヘイセイ</t>
    </rPh>
    <rPh sb="4" eb="5">
      <t>ネン</t>
    </rPh>
    <phoneticPr fontId="2"/>
  </si>
  <si>
    <t>平成29年</t>
    <rPh sb="0" eb="2">
      <t>ヘイセイ</t>
    </rPh>
    <rPh sb="4" eb="5">
      <t>ネン</t>
    </rPh>
    <phoneticPr fontId="2"/>
  </si>
  <si>
    <t>平成30年</t>
    <rPh sb="0" eb="2">
      <t>ヘイセイ</t>
    </rPh>
    <rPh sb="4" eb="5">
      <t>ネン</t>
    </rPh>
    <phoneticPr fontId="2"/>
  </si>
  <si>
    <t>令和2年</t>
    <rPh sb="0" eb="1">
      <t>レイ</t>
    </rPh>
    <rPh sb="1" eb="2">
      <t>ワ</t>
    </rPh>
    <rPh sb="3" eb="4">
      <t>ネン</t>
    </rPh>
    <phoneticPr fontId="2"/>
  </si>
  <si>
    <t>令和3年</t>
    <rPh sb="0" eb="1">
      <t>レイ</t>
    </rPh>
    <rPh sb="1" eb="2">
      <t>ワ</t>
    </rPh>
    <rPh sb="3" eb="4">
      <t>ネン</t>
    </rPh>
    <phoneticPr fontId="2"/>
  </si>
  <si>
    <t>令和4年</t>
    <rPh sb="0" eb="1">
      <t>レイ</t>
    </rPh>
    <rPh sb="1" eb="2">
      <t>ワ</t>
    </rPh>
    <rPh sb="3" eb="4">
      <t>ネン</t>
    </rPh>
    <phoneticPr fontId="2"/>
  </si>
  <si>
    <t>令和5年</t>
    <rPh sb="0" eb="1">
      <t>レイ</t>
    </rPh>
    <rPh sb="1" eb="2">
      <t>ワ</t>
    </rPh>
    <rPh sb="3" eb="4">
      <t>ネン</t>
    </rPh>
    <phoneticPr fontId="2"/>
  </si>
  <si>
    <t>令和6年</t>
    <rPh sb="0" eb="1">
      <t>レイ</t>
    </rPh>
    <rPh sb="1" eb="2">
      <t>ワ</t>
    </rPh>
    <rPh sb="3" eb="4">
      <t>ネン</t>
    </rPh>
    <phoneticPr fontId="2"/>
  </si>
  <si>
    <t>令和7年</t>
    <rPh sb="0" eb="1">
      <t>レイ</t>
    </rPh>
    <rPh sb="1" eb="2">
      <t>ワ</t>
    </rPh>
    <rPh sb="3" eb="4">
      <t>ネン</t>
    </rPh>
    <phoneticPr fontId="2"/>
  </si>
  <si>
    <t>令和8年</t>
    <rPh sb="0" eb="1">
      <t>レイ</t>
    </rPh>
    <rPh sb="1" eb="2">
      <t>ワ</t>
    </rPh>
    <rPh sb="3" eb="4">
      <t>ネン</t>
    </rPh>
    <phoneticPr fontId="2"/>
  </si>
  <si>
    <t>令和9年</t>
    <rPh sb="0" eb="1">
      <t>レイ</t>
    </rPh>
    <rPh sb="1" eb="2">
      <t>ワ</t>
    </rPh>
    <rPh sb="3" eb="4">
      <t>ネン</t>
    </rPh>
    <phoneticPr fontId="2"/>
  </si>
  <si>
    <t>令和10年</t>
    <rPh sb="0" eb="1">
      <t>レイ</t>
    </rPh>
    <rPh sb="1" eb="2">
      <t>ワ</t>
    </rPh>
    <rPh sb="4" eb="5">
      <t>ネン</t>
    </rPh>
    <phoneticPr fontId="2"/>
  </si>
  <si>
    <t>令和11年</t>
    <rPh sb="0" eb="1">
      <t>レイ</t>
    </rPh>
    <rPh sb="1" eb="2">
      <t>ワ</t>
    </rPh>
    <rPh sb="4" eb="5">
      <t>ネン</t>
    </rPh>
    <phoneticPr fontId="2"/>
  </si>
  <si>
    <t>令和12年</t>
    <rPh sb="0" eb="1">
      <t>レイ</t>
    </rPh>
    <rPh sb="1" eb="2">
      <t>ワ</t>
    </rPh>
    <rPh sb="4" eb="5">
      <t>ネン</t>
    </rPh>
    <phoneticPr fontId="2"/>
  </si>
  <si>
    <t>2009.4～2012.3</t>
    <phoneticPr fontId="2"/>
  </si>
  <si>
    <t>2012.4～2015.3</t>
    <phoneticPr fontId="2"/>
  </si>
  <si>
    <t>2015.4～</t>
    <phoneticPr fontId="2"/>
  </si>
  <si>
    <t>２　返還の対象となった介護給付費の請求年月（西暦で記入）</t>
    <rPh sb="2" eb="4">
      <t>ヘンカン</t>
    </rPh>
    <rPh sb="5" eb="7">
      <t>タイショウ</t>
    </rPh>
    <rPh sb="11" eb="13">
      <t>カイゴ</t>
    </rPh>
    <rPh sb="13" eb="15">
      <t>キュウフ</t>
    </rPh>
    <rPh sb="15" eb="16">
      <t>ヒ</t>
    </rPh>
    <rPh sb="17" eb="19">
      <t>セイキュウ</t>
    </rPh>
    <rPh sb="19" eb="21">
      <t>ネンゲツ</t>
    </rPh>
    <rPh sb="22" eb="24">
      <t>セイレキ</t>
    </rPh>
    <rPh sb="25" eb="27">
      <t>キニュウ</t>
    </rPh>
    <phoneticPr fontId="3"/>
  </si>
  <si>
    <t>西暦早見表</t>
    <rPh sb="0" eb="2">
      <t>セイレキ</t>
    </rPh>
    <rPh sb="2" eb="5">
      <t>ハヤミヒョウ</t>
    </rPh>
    <phoneticPr fontId="2"/>
  </si>
  <si>
    <t>令和13年</t>
    <rPh sb="0" eb="1">
      <t>レイ</t>
    </rPh>
    <rPh sb="1" eb="2">
      <t>ワ</t>
    </rPh>
    <rPh sb="4" eb="5">
      <t>ネン</t>
    </rPh>
    <phoneticPr fontId="2"/>
  </si>
  <si>
    <t>令和14年</t>
    <rPh sb="0" eb="1">
      <t>レイ</t>
    </rPh>
    <rPh sb="1" eb="2">
      <t>ワ</t>
    </rPh>
    <rPh sb="4" eb="5">
      <t>ネン</t>
    </rPh>
    <phoneticPr fontId="2"/>
  </si>
  <si>
    <t>令和15年</t>
    <rPh sb="0" eb="1">
      <t>レイ</t>
    </rPh>
    <rPh sb="1" eb="2">
      <t>ワ</t>
    </rPh>
    <rPh sb="4" eb="5">
      <t>ネン</t>
    </rPh>
    <phoneticPr fontId="2"/>
  </si>
  <si>
    <t>令和16年</t>
    <rPh sb="0" eb="1">
      <t>レイ</t>
    </rPh>
    <rPh sb="1" eb="2">
      <t>ワ</t>
    </rPh>
    <rPh sb="4" eb="5">
      <t>ネン</t>
    </rPh>
    <phoneticPr fontId="2"/>
  </si>
  <si>
    <t>令和17年</t>
    <rPh sb="0" eb="1">
      <t>レイ</t>
    </rPh>
    <rPh sb="1" eb="2">
      <t>ワ</t>
    </rPh>
    <rPh sb="4" eb="5">
      <t>ネン</t>
    </rPh>
    <phoneticPr fontId="2"/>
  </si>
  <si>
    <t>令和18年</t>
    <rPh sb="0" eb="1">
      <t>レイ</t>
    </rPh>
    <rPh sb="1" eb="2">
      <t>ワ</t>
    </rPh>
    <rPh sb="4" eb="5">
      <t>ネン</t>
    </rPh>
    <phoneticPr fontId="2"/>
  </si>
  <si>
    <t>令和19年</t>
    <rPh sb="0" eb="1">
      <t>レイ</t>
    </rPh>
    <rPh sb="1" eb="2">
      <t>ワ</t>
    </rPh>
    <rPh sb="4" eb="5">
      <t>ネン</t>
    </rPh>
    <phoneticPr fontId="2"/>
  </si>
  <si>
    <t>令和20年</t>
    <rPh sb="0" eb="1">
      <t>レイ</t>
    </rPh>
    <rPh sb="1" eb="2">
      <t>ワ</t>
    </rPh>
    <rPh sb="4" eb="5">
      <t>ネン</t>
    </rPh>
    <phoneticPr fontId="2"/>
  </si>
  <si>
    <t>令和21年</t>
    <rPh sb="0" eb="1">
      <t>レイ</t>
    </rPh>
    <rPh sb="1" eb="2">
      <t>ワ</t>
    </rPh>
    <rPh sb="4" eb="5">
      <t>ネン</t>
    </rPh>
    <phoneticPr fontId="2"/>
  </si>
  <si>
    <t>令和22年</t>
    <rPh sb="0" eb="1">
      <t>レイ</t>
    </rPh>
    <rPh sb="1" eb="2">
      <t>ワ</t>
    </rPh>
    <rPh sb="4" eb="5">
      <t>ネン</t>
    </rPh>
    <phoneticPr fontId="2"/>
  </si>
  <si>
    <t>令和23年</t>
    <rPh sb="0" eb="1">
      <t>レイ</t>
    </rPh>
    <rPh sb="1" eb="2">
      <t>ワ</t>
    </rPh>
    <rPh sb="4" eb="5">
      <t>ネン</t>
    </rPh>
    <phoneticPr fontId="2"/>
  </si>
  <si>
    <t>令和24年</t>
    <rPh sb="0" eb="1">
      <t>レイ</t>
    </rPh>
    <rPh sb="1" eb="2">
      <t>ワ</t>
    </rPh>
    <rPh sb="4" eb="5">
      <t>ネン</t>
    </rPh>
    <phoneticPr fontId="2"/>
  </si>
  <si>
    <t>令和25年</t>
    <rPh sb="0" eb="1">
      <t>レイ</t>
    </rPh>
    <rPh sb="1" eb="2">
      <t>ワ</t>
    </rPh>
    <rPh sb="4" eb="5">
      <t>ネン</t>
    </rPh>
    <phoneticPr fontId="2"/>
  </si>
  <si>
    <t>令和26年</t>
    <rPh sb="0" eb="1">
      <t>レイ</t>
    </rPh>
    <rPh sb="1" eb="2">
      <t>ワ</t>
    </rPh>
    <rPh sb="4" eb="5">
      <t>ネン</t>
    </rPh>
    <phoneticPr fontId="2"/>
  </si>
  <si>
    <t>令和27年</t>
    <rPh sb="0" eb="1">
      <t>レイ</t>
    </rPh>
    <rPh sb="1" eb="2">
      <t>ワ</t>
    </rPh>
    <rPh sb="4" eb="5">
      <t>ネン</t>
    </rPh>
    <phoneticPr fontId="2"/>
  </si>
  <si>
    <t>サービス
提供年月（西暦）</t>
    <rPh sb="10" eb="12">
      <t>セイレキ</t>
    </rPh>
    <phoneticPr fontId="3"/>
  </si>
  <si>
    <t>平成31年・令和元年</t>
    <rPh sb="0" eb="2">
      <t>ヘイセイ</t>
    </rPh>
    <rPh sb="4" eb="5">
      <t>ネン</t>
    </rPh>
    <rPh sb="8" eb="9">
      <t>ガン</t>
    </rPh>
    <phoneticPr fontId="2"/>
  </si>
  <si>
    <t>←
連動</t>
    <rPh sb="2" eb="4">
      <t>レンドウ</t>
    </rPh>
    <phoneticPr fontId="2"/>
  </si>
  <si>
    <t>　株式会社○○○○</t>
    <rPh sb="1" eb="3">
      <t>カブシキ</t>
    </rPh>
    <rPh sb="3" eb="5">
      <t>カイシャ</t>
    </rPh>
    <phoneticPr fontId="2"/>
  </si>
  <si>
    <t>　△△　□□</t>
    <phoneticPr fontId="2"/>
  </si>
  <si>
    <r>
      <rPr>
        <b/>
        <sz val="11"/>
        <color rgb="FFFF0000"/>
        <rFont val="ＭＳ Ｐゴシック"/>
        <family val="3"/>
        <charset val="128"/>
        <scheme val="minor"/>
      </rPr>
      <t>令和○</t>
    </r>
    <r>
      <rPr>
        <sz val="11"/>
        <rFont val="ＭＳ 明朝"/>
        <family val="1"/>
        <charset val="128"/>
      </rPr>
      <t>年</t>
    </r>
    <r>
      <rPr>
        <b/>
        <sz val="11"/>
        <color rgb="FFFF0000"/>
        <rFont val="ＭＳ Ｐゴシック"/>
        <family val="3"/>
        <charset val="128"/>
        <scheme val="major"/>
      </rPr>
      <t>　○</t>
    </r>
    <r>
      <rPr>
        <sz val="11"/>
        <rFont val="ＭＳ 明朝"/>
        <family val="1"/>
        <charset val="128"/>
      </rPr>
      <t>月　</t>
    </r>
    <r>
      <rPr>
        <b/>
        <sz val="11"/>
        <color rgb="FFFF0000"/>
        <rFont val="ＭＳ Ｐゴシック"/>
        <family val="3"/>
        <charset val="128"/>
        <scheme val="minor"/>
      </rPr>
      <t>○</t>
    </r>
    <r>
      <rPr>
        <sz val="11"/>
        <rFont val="ＭＳ 明朝"/>
        <family val="1"/>
        <charset val="128"/>
      </rPr>
      <t>日</t>
    </r>
    <rPh sb="0" eb="1">
      <t>レイ</t>
    </rPh>
    <rPh sb="1" eb="2">
      <t>ワ</t>
    </rPh>
    <rPh sb="3" eb="4">
      <t>ネン</t>
    </rPh>
    <rPh sb="6" eb="7">
      <t>ガツ</t>
    </rPh>
    <rPh sb="9" eb="10">
      <t>ニチ</t>
    </rPh>
    <phoneticPr fontId="3"/>
  </si>
  <si>
    <r>
      <t>　</t>
    </r>
    <r>
      <rPr>
        <b/>
        <sz val="12"/>
        <color rgb="FFFF0000"/>
        <rFont val="ＭＳ Ｐゴシック"/>
        <family val="3"/>
        <charset val="128"/>
        <scheme val="minor"/>
      </rPr>
      <t>令和○</t>
    </r>
    <r>
      <rPr>
        <sz val="12"/>
        <rFont val="ＭＳ 明朝"/>
        <family val="1"/>
        <charset val="128"/>
      </rPr>
      <t>年　</t>
    </r>
    <r>
      <rPr>
        <b/>
        <sz val="12"/>
        <color rgb="FFFF0000"/>
        <rFont val="ＭＳ Ｐゴシック"/>
        <family val="3"/>
        <charset val="128"/>
        <scheme val="minor"/>
      </rPr>
      <t>○</t>
    </r>
    <r>
      <rPr>
        <sz val="12"/>
        <rFont val="ＭＳ 明朝"/>
        <family val="1"/>
        <charset val="128"/>
      </rPr>
      <t>月　</t>
    </r>
    <r>
      <rPr>
        <b/>
        <sz val="12"/>
        <color rgb="FFFF0000"/>
        <rFont val="ＭＳ Ｐゴシック"/>
        <family val="3"/>
        <charset val="128"/>
        <scheme val="minor"/>
      </rPr>
      <t>○</t>
    </r>
    <r>
      <rPr>
        <sz val="12"/>
        <rFont val="ＭＳ 明朝"/>
        <family val="1"/>
        <charset val="128"/>
      </rPr>
      <t>日に受けた実地指導において指摘のあった事項にかかる自主点検</t>
    </r>
    <rPh sb="1" eb="2">
      <t>レイ</t>
    </rPh>
    <rPh sb="2" eb="3">
      <t>ワ</t>
    </rPh>
    <rPh sb="4" eb="5">
      <t>ネン</t>
    </rPh>
    <rPh sb="7" eb="8">
      <t>ガツ</t>
    </rPh>
    <rPh sb="10" eb="11">
      <t>ニチ</t>
    </rPh>
    <rPh sb="15" eb="17">
      <t>ジッチ</t>
    </rPh>
    <phoneticPr fontId="3"/>
  </si>
  <si>
    <t>記載例</t>
    <rPh sb="0" eb="2">
      <t>キサイ</t>
    </rPh>
    <rPh sb="2" eb="3">
      <t>レイ</t>
    </rPh>
    <phoneticPr fontId="2"/>
  </si>
  <si>
    <t>○○○介護センター</t>
    <rPh sb="3" eb="5">
      <t>カイゴ</t>
    </rPh>
    <phoneticPr fontId="2"/>
  </si>
  <si>
    <t>名古屋市中区○○○○</t>
    <phoneticPr fontId="2"/>
  </si>
  <si>
    <t>237○○○</t>
    <phoneticPr fontId="2"/>
  </si>
  <si>
    <t>訪問介護の対象ではないサービスを実施していたため。</t>
    <phoneticPr fontId="2"/>
  </si>
  <si>
    <t>中区</t>
    <rPh sb="0" eb="1">
      <t>ナカ</t>
    </rPh>
    <rPh sb="1" eb="2">
      <t>ク</t>
    </rPh>
    <phoneticPr fontId="2"/>
  </si>
  <si>
    <t>名古屋　太郎</t>
    <rPh sb="0" eb="3">
      <t>ナゴヤ</t>
    </rPh>
    <rPh sb="4" eb="6">
      <t>タロウ</t>
    </rPh>
    <phoneticPr fontId="3"/>
  </si>
  <si>
    <t>愛知　次郎</t>
    <rPh sb="0" eb="2">
      <t>アイチ</t>
    </rPh>
    <rPh sb="3" eb="5">
      <t>ジロウ</t>
    </rPh>
    <phoneticPr fontId="3"/>
  </si>
  <si>
    <t>名古屋　花子</t>
    <rPh sb="0" eb="3">
      <t>ナゴヤ</t>
    </rPh>
    <rPh sb="4" eb="6">
      <t>ハナコ</t>
    </rPh>
    <phoneticPr fontId="3"/>
  </si>
  <si>
    <t>○</t>
    <phoneticPr fontId="2"/>
  </si>
  <si>
    <t>中区</t>
    <rPh sb="0" eb="2">
      <t>ナカク</t>
    </rPh>
    <phoneticPr fontId="2"/>
  </si>
  <si>
    <t>H000000003</t>
    <phoneticPr fontId="2"/>
  </si>
  <si>
    <t>名古屋　二郎</t>
    <rPh sb="0" eb="3">
      <t>ナゴヤ</t>
    </rPh>
    <rPh sb="4" eb="6">
      <t>ジロウ</t>
    </rPh>
    <phoneticPr fontId="3"/>
  </si>
  <si>
    <t>千種　太郎</t>
    <rPh sb="0" eb="2">
      <t>チクサ</t>
    </rPh>
    <rPh sb="3" eb="5">
      <t>タロウ</t>
    </rPh>
    <phoneticPr fontId="3"/>
  </si>
  <si>
    <t>　株式会社○○○○</t>
    <phoneticPr fontId="2"/>
  </si>
  <si>
    <t>　△△　□□</t>
    <phoneticPr fontId="2"/>
  </si>
  <si>
    <r>
      <rPr>
        <b/>
        <sz val="12"/>
        <color rgb="FFFF0000"/>
        <rFont val="ＭＳ Ｐゴシック"/>
        <family val="3"/>
        <charset val="128"/>
        <scheme val="major"/>
      </rPr>
      <t>令和○</t>
    </r>
    <r>
      <rPr>
        <sz val="12"/>
        <color theme="1"/>
        <rFont val="ＭＳ Ｐ明朝"/>
        <family val="1"/>
        <charset val="128"/>
      </rPr>
      <t>年　　</t>
    </r>
    <r>
      <rPr>
        <b/>
        <sz val="12"/>
        <color rgb="FFFF0000"/>
        <rFont val="ＭＳ Ｐゴシック"/>
        <family val="3"/>
        <charset val="128"/>
        <scheme val="major"/>
      </rPr>
      <t>○</t>
    </r>
    <r>
      <rPr>
        <sz val="12"/>
        <color theme="1"/>
        <rFont val="ＭＳ Ｐ明朝"/>
        <family val="1"/>
        <charset val="128"/>
      </rPr>
      <t>月　</t>
    </r>
    <r>
      <rPr>
        <b/>
        <sz val="12"/>
        <color rgb="FFFF0000"/>
        <rFont val="ＭＳ Ｐゴシック"/>
        <family val="3"/>
        <charset val="128"/>
        <scheme val="major"/>
      </rPr>
      <t>○</t>
    </r>
    <r>
      <rPr>
        <sz val="12"/>
        <color theme="1"/>
        <rFont val="ＭＳ Ｐ明朝"/>
        <family val="1"/>
        <charset val="128"/>
      </rPr>
      <t>日</t>
    </r>
    <rPh sb="0" eb="1">
      <t>レイ</t>
    </rPh>
    <rPh sb="1" eb="2">
      <t>ワ</t>
    </rPh>
    <rPh sb="3" eb="4">
      <t>ネン</t>
    </rPh>
    <rPh sb="7" eb="8">
      <t>ガツ</t>
    </rPh>
    <rPh sb="10" eb="11">
      <t>ニチ</t>
    </rPh>
    <phoneticPr fontId="3"/>
  </si>
  <si>
    <r>
      <t>　　</t>
    </r>
    <r>
      <rPr>
        <b/>
        <sz val="12"/>
        <color rgb="FFFF0000"/>
        <rFont val="ＭＳ Ｐゴシック"/>
        <family val="3"/>
        <charset val="128"/>
        <scheme val="major"/>
      </rPr>
      <t>令和○</t>
    </r>
    <r>
      <rPr>
        <sz val="12"/>
        <color theme="1"/>
        <rFont val="ＭＳ Ｐ明朝"/>
        <family val="1"/>
        <charset val="128"/>
      </rPr>
      <t>年　</t>
    </r>
    <r>
      <rPr>
        <b/>
        <sz val="12"/>
        <color rgb="FFFF0000"/>
        <rFont val="ＭＳ Ｐゴシック"/>
        <family val="3"/>
        <charset val="128"/>
        <scheme val="minor"/>
      </rPr>
      <t>○</t>
    </r>
    <r>
      <rPr>
        <sz val="12"/>
        <color theme="1"/>
        <rFont val="ＭＳ Ｐ明朝"/>
        <family val="1"/>
        <charset val="128"/>
      </rPr>
      <t>月</t>
    </r>
    <r>
      <rPr>
        <b/>
        <sz val="12"/>
        <color rgb="FFFF0000"/>
        <rFont val="ＭＳ Ｐゴシック"/>
        <family val="3"/>
        <charset val="128"/>
        <scheme val="minor"/>
      </rPr>
      <t>　○</t>
    </r>
    <r>
      <rPr>
        <sz val="12"/>
        <color theme="1"/>
        <rFont val="ＭＳ Ｐ明朝"/>
        <family val="1"/>
        <charset val="128"/>
      </rPr>
      <t xml:space="preserve">日に受けた指導において指摘のあった事項にかかる介護給付費の返還 </t>
    </r>
    <rPh sb="2" eb="3">
      <t>レイ</t>
    </rPh>
    <rPh sb="3" eb="4">
      <t>ワ</t>
    </rPh>
    <rPh sb="5" eb="6">
      <t>ネン</t>
    </rPh>
    <rPh sb="8" eb="9">
      <t>ガツ</t>
    </rPh>
    <rPh sb="11" eb="12">
      <t>ニチ</t>
    </rPh>
    <phoneticPr fontId="3"/>
  </si>
  <si>
    <t>中区</t>
    <rPh sb="0" eb="2">
      <t>ナカク</t>
    </rPh>
    <phoneticPr fontId="3"/>
  </si>
  <si>
    <t>千種区</t>
    <rPh sb="0" eb="2">
      <t>チクサ</t>
    </rPh>
    <rPh sb="2" eb="3">
      <t>ク</t>
    </rPh>
    <phoneticPr fontId="3"/>
  </si>
  <si>
    <t>○</t>
    <phoneticPr fontId="2"/>
  </si>
  <si>
    <t>差引額　(a)-(b)</t>
    <rPh sb="0" eb="2">
      <t>サシヒキ</t>
    </rPh>
    <rPh sb="2" eb="3">
      <t>ガク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</si>
</sst>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0_ "/>
    <numFmt numFmtId="178" formatCode="#,##0_);[Red]\(#,##0\)"/>
    <numFmt numFmtId="179" formatCode="#,##0.00_ "/>
    <numFmt numFmtId="180" formatCode="0_);[Red]\(0\)"/>
  </numFmts>
  <fonts count="37">
    <font>
      <sz val="11"/>
      <color theme="1"/>
      <name val="ＭＳ Ｐゴシック"/>
      <family val="3"/>
      <charset val="128"/>
      <scheme val="minor"/>
    </font>
    <font>
      <sz val="12"/>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font>
    <font>
      <sz val="12"/>
      <name val="ＭＳ 明朝"/>
      <family val="1"/>
      <charset val="128"/>
    </font>
    <font>
      <sz val="11"/>
      <name val="ＭＳ 明朝"/>
      <family val="1"/>
      <charset val="128"/>
    </font>
    <font>
      <sz val="14"/>
      <name val="ＭＳ 明朝"/>
      <family val="1"/>
      <charset val="128"/>
    </font>
    <font>
      <sz val="18"/>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16"/>
      <name val="ＭＳ Ｐ明朝"/>
      <family val="1"/>
      <charset val="128"/>
    </font>
    <font>
      <sz val="6"/>
      <name val="ＭＳ Ｐ明朝"/>
      <family val="1"/>
      <charset val="128"/>
    </font>
    <font>
      <u/>
      <sz val="11"/>
      <name val="ＭＳ 明朝"/>
      <family val="1"/>
      <charset val="128"/>
    </font>
    <font>
      <sz val="11"/>
      <color theme="1"/>
      <name val="ＭＳ Ｐゴシック"/>
      <family val="3"/>
      <charset val="128"/>
      <scheme val="minor"/>
    </font>
    <font>
      <sz val="12"/>
      <color theme="1"/>
      <name val="ＭＳ Ｐ明朝"/>
      <family val="1"/>
      <charset val="128"/>
    </font>
    <font>
      <sz val="11"/>
      <color rgb="FF000000"/>
      <name val="ＭＳ Ｐゴシック"/>
      <family val="3"/>
      <charset val="128"/>
      <scheme val="minor"/>
    </font>
    <font>
      <sz val="14"/>
      <color theme="1"/>
      <name val="ＭＳ Ｐ明朝"/>
      <family val="1"/>
      <charset val="128"/>
    </font>
    <font>
      <sz val="12"/>
      <color theme="1"/>
      <name val="ＭＳ 明朝"/>
      <family val="1"/>
      <charset val="128"/>
    </font>
    <font>
      <sz val="11"/>
      <color theme="1"/>
      <name val="ＭＳ Ｐ明朝"/>
      <family val="1"/>
      <charset val="128"/>
    </font>
    <font>
      <b/>
      <sz val="12"/>
      <color rgb="FFFF0000"/>
      <name val="ＭＳ Ｐゴシック"/>
      <family val="3"/>
      <charset val="128"/>
    </font>
    <font>
      <b/>
      <sz val="11"/>
      <color rgb="FFFF0000"/>
      <name val="ＭＳ Ｐゴシック"/>
      <family val="3"/>
      <charset val="128"/>
    </font>
    <font>
      <b/>
      <sz val="12"/>
      <color rgb="FFFF0000"/>
      <name val="ＭＳ Ｐゴシック"/>
      <family val="3"/>
      <charset val="128"/>
      <scheme val="minor"/>
    </font>
    <font>
      <b/>
      <sz val="11"/>
      <color rgb="FFFF0000"/>
      <name val="ＭＳ Ｐゴシック"/>
      <family val="3"/>
      <charset val="128"/>
      <scheme val="minor"/>
    </font>
    <font>
      <b/>
      <sz val="11"/>
      <color rgb="FFFF0000"/>
      <name val="ＭＳ Ｐゴシック"/>
      <family val="3"/>
      <charset val="128"/>
      <scheme val="major"/>
    </font>
    <font>
      <b/>
      <sz val="14"/>
      <color rgb="FFFF0000"/>
      <name val="ＭＳ Ｐゴシック"/>
      <family val="3"/>
      <charset val="128"/>
      <scheme val="minor"/>
    </font>
    <font>
      <b/>
      <sz val="16"/>
      <color rgb="FFFF0000"/>
      <name val="ＭＳ Ｐゴシック"/>
      <family val="3"/>
      <charset val="128"/>
      <scheme val="minor"/>
    </font>
    <font>
      <b/>
      <sz val="12"/>
      <color rgb="FFFF0000"/>
      <name val="ＭＳ Ｐ明朝"/>
      <family val="1"/>
      <charset val="128"/>
    </font>
    <font>
      <b/>
      <sz val="12"/>
      <color rgb="FFFF0000"/>
      <name val="ＭＳ Ｐゴシック"/>
      <family val="3"/>
      <charset val="128"/>
      <scheme val="major"/>
    </font>
    <font>
      <b/>
      <sz val="11"/>
      <color rgb="FFFF0000"/>
      <name val="ＭＳ Ｐ明朝"/>
      <family val="1"/>
      <charset val="128"/>
    </font>
    <font>
      <b/>
      <sz val="14"/>
      <color rgb="FFFF0000"/>
      <name val="ＭＳ Ｐゴシック"/>
      <family val="3"/>
      <charset val="128"/>
      <scheme val="major"/>
    </font>
    <font>
      <b/>
      <sz val="16"/>
      <color rgb="FFFF0000"/>
      <name val="ＭＳ Ｐゴシック"/>
      <family val="3"/>
      <charset val="128"/>
      <scheme val="major"/>
    </font>
    <font>
      <b/>
      <sz val="10"/>
      <color rgb="FFFF0000"/>
      <name val="ＭＳ Ｐゴシック"/>
      <family val="3"/>
      <charset val="128"/>
      <scheme val="major"/>
    </font>
  </fonts>
  <fills count="6">
    <fill>
      <patternFill patternType="none"/>
    </fill>
    <fill>
      <patternFill patternType="gray125"/>
    </fill>
    <fill>
      <patternFill patternType="solid">
        <fgColor theme="9" tint="0.59999389629810485"/>
        <bgColor indexed="64"/>
      </patternFill>
    </fill>
    <fill>
      <patternFill patternType="solid">
        <fgColor indexed="22"/>
        <bgColor indexed="64"/>
      </patternFill>
    </fill>
    <fill>
      <patternFill patternType="solid">
        <fgColor rgb="FFFCD5B4"/>
        <bgColor rgb="FF000000"/>
      </patternFill>
    </fill>
    <fill>
      <patternFill patternType="solid">
        <fgColor rgb="FFFFFF00"/>
        <bgColor indexed="64"/>
      </patternFill>
    </fill>
  </fills>
  <borders count="7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diagonalDown="1">
      <left style="medium">
        <color indexed="64"/>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medium">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diagonalUp="1">
      <left style="thin">
        <color indexed="64"/>
      </left>
      <right style="thin">
        <color indexed="64"/>
      </right>
      <top style="hair">
        <color indexed="64"/>
      </top>
      <bottom/>
      <diagonal style="thin">
        <color indexed="64"/>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diagonalUp="1">
      <left style="thin">
        <color indexed="64"/>
      </left>
      <right/>
      <top style="hair">
        <color indexed="64"/>
      </top>
      <bottom style="medium">
        <color indexed="64"/>
      </bottom>
      <diagonal style="thin">
        <color indexed="64"/>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s>
  <cellStyleXfs count="4">
    <xf numFmtId="0" fontId="0" fillId="0" borderId="0">
      <alignment vertical="center"/>
    </xf>
    <xf numFmtId="0" fontId="4" fillId="0" borderId="0"/>
    <xf numFmtId="38" fontId="4" fillId="0" borderId="0" applyFont="0" applyFill="0" applyBorder="0" applyAlignment="0" applyProtection="0"/>
    <xf numFmtId="38" fontId="18" fillId="0" borderId="0" applyFont="0" applyFill="0" applyBorder="0" applyAlignment="0" applyProtection="0">
      <alignment vertical="center"/>
    </xf>
  </cellStyleXfs>
  <cellXfs count="385">
    <xf numFmtId="0" fontId="0" fillId="0" borderId="0" xfId="0">
      <alignment vertical="center"/>
    </xf>
    <xf numFmtId="177" fontId="0" fillId="0" borderId="0" xfId="0" applyNumberFormat="1">
      <alignment vertical="center"/>
    </xf>
    <xf numFmtId="0" fontId="10" fillId="0" borderId="0" xfId="0" applyFont="1" applyAlignment="1" applyProtection="1">
      <protection locked="0"/>
    </xf>
    <xf numFmtId="0" fontId="13" fillId="0" borderId="0" xfId="0" applyFont="1" applyAlignment="1" applyProtection="1">
      <alignment horizontal="center" vertical="center"/>
      <protection locked="0"/>
    </xf>
    <xf numFmtId="0" fontId="10" fillId="0" borderId="0"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0" xfId="0" applyFont="1" applyBorder="1" applyAlignment="1" applyProtection="1">
      <alignment horizontal="left" vertical="center" shrinkToFit="1"/>
      <protection locked="0"/>
    </xf>
    <xf numFmtId="0" fontId="10" fillId="0" borderId="0" xfId="0" applyFont="1" applyBorder="1" applyAlignment="1" applyProtection="1">
      <alignment horizontal="left" vertical="center"/>
      <protection locked="0"/>
    </xf>
    <xf numFmtId="0" fontId="10" fillId="0" borderId="0"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176" fontId="10" fillId="0" borderId="3" xfId="0" applyNumberFormat="1" applyFont="1" applyBorder="1" applyAlignment="1" applyProtection="1">
      <alignment horizontal="right" vertical="center" wrapText="1"/>
      <protection locked="0"/>
    </xf>
    <xf numFmtId="3" fontId="10" fillId="2" borderId="3" xfId="0" applyNumberFormat="1" applyFont="1" applyFill="1" applyBorder="1" applyAlignment="1" applyProtection="1">
      <alignment horizontal="right" vertical="center"/>
      <protection locked="0"/>
    </xf>
    <xf numFmtId="176" fontId="10" fillId="0" borderId="0" xfId="0" applyNumberFormat="1" applyFont="1" applyAlignment="1" applyProtection="1">
      <protection locked="0"/>
    </xf>
    <xf numFmtId="176" fontId="10" fillId="0" borderId="3" xfId="0" applyNumberFormat="1" applyFont="1" applyBorder="1" applyAlignment="1" applyProtection="1">
      <alignment horizontal="right" vertical="center"/>
      <protection locked="0"/>
    </xf>
    <xf numFmtId="176" fontId="10" fillId="2" borderId="3" xfId="0" applyNumberFormat="1" applyFont="1" applyFill="1" applyBorder="1" applyAlignment="1" applyProtection="1">
      <alignment horizontal="right" vertical="center"/>
      <protection locked="0"/>
    </xf>
    <xf numFmtId="176" fontId="10" fillId="2" borderId="3" xfId="0" applyNumberFormat="1" applyFont="1" applyFill="1" applyBorder="1" applyAlignment="1" applyProtection="1">
      <alignment horizontal="right" vertical="center" wrapText="1"/>
      <protection locked="0"/>
    </xf>
    <xf numFmtId="0" fontId="13" fillId="0" borderId="8" xfId="1" applyFont="1" applyBorder="1" applyAlignment="1" applyProtection="1">
      <alignment horizontal="center" vertical="center"/>
      <protection locked="0"/>
    </xf>
    <xf numFmtId="0" fontId="14" fillId="0" borderId="25" xfId="1" applyFont="1" applyBorder="1" applyAlignment="1" applyProtection="1">
      <alignment horizontal="center" vertical="center"/>
      <protection locked="0"/>
    </xf>
    <xf numFmtId="0" fontId="10" fillId="0" borderId="0" xfId="1" applyFont="1" applyProtection="1">
      <protection locked="0"/>
    </xf>
    <xf numFmtId="0" fontId="14" fillId="0" borderId="25" xfId="1" applyFont="1" applyBorder="1" applyAlignment="1" applyProtection="1">
      <alignment horizontal="center" vertical="center"/>
      <protection locked="0"/>
    </xf>
    <xf numFmtId="0" fontId="13" fillId="0" borderId="40" xfId="1" applyFont="1" applyBorder="1" applyAlignment="1" applyProtection="1">
      <alignment horizontal="center" vertical="center"/>
      <protection locked="0"/>
    </xf>
    <xf numFmtId="0" fontId="13" fillId="0" borderId="56" xfId="1" applyFont="1" applyBorder="1" applyAlignment="1" applyProtection="1">
      <alignment horizontal="center" vertical="center"/>
      <protection locked="0"/>
    </xf>
    <xf numFmtId="0" fontId="12" fillId="0" borderId="0" xfId="0" applyFont="1" applyBorder="1" applyAlignment="1" applyProtection="1">
      <protection locked="0"/>
    </xf>
    <xf numFmtId="0" fontId="10" fillId="0" borderId="0" xfId="0" applyFont="1" applyBorder="1" applyAlignment="1" applyProtection="1">
      <protection locked="0"/>
    </xf>
    <xf numFmtId="176" fontId="10" fillId="0" borderId="0" xfId="0" applyNumberFormat="1" applyFont="1" applyBorder="1" applyAlignment="1" applyProtection="1">
      <alignment horizontal="center" vertical="center"/>
      <protection locked="0"/>
    </xf>
    <xf numFmtId="176" fontId="10" fillId="0" borderId="0" xfId="0" applyNumberFormat="1" applyFont="1" applyBorder="1" applyAlignment="1" applyProtection="1">
      <alignment horizontal="center" vertical="center" wrapText="1"/>
      <protection locked="0"/>
    </xf>
    <xf numFmtId="3" fontId="10" fillId="0" borderId="0" xfId="0" applyNumberFormat="1" applyFont="1" applyBorder="1" applyAlignment="1" applyProtection="1">
      <alignment horizontal="center" vertical="center"/>
      <protection locked="0"/>
    </xf>
    <xf numFmtId="0" fontId="12" fillId="0" borderId="0" xfId="0" applyFont="1" applyAlignment="1" applyProtection="1">
      <protection locked="0"/>
    </xf>
    <xf numFmtId="176" fontId="10" fillId="0" borderId="0" xfId="0" applyNumberFormat="1" applyFont="1" applyFill="1" applyBorder="1" applyAlignment="1" applyProtection="1">
      <alignment horizontal="center" vertical="center"/>
      <protection locked="0"/>
    </xf>
    <xf numFmtId="3" fontId="10" fillId="2" borderId="3" xfId="0" applyNumberFormat="1" applyFont="1" applyFill="1" applyBorder="1" applyAlignment="1" applyProtection="1">
      <alignment horizontal="right" vertical="center"/>
    </xf>
    <xf numFmtId="176" fontId="10" fillId="2" borderId="3" xfId="0" applyNumberFormat="1" applyFont="1" applyFill="1" applyBorder="1" applyAlignment="1" applyProtection="1">
      <alignment horizontal="right" vertical="center"/>
    </xf>
    <xf numFmtId="3" fontId="10" fillId="0" borderId="3" xfId="0" applyNumberFormat="1" applyFont="1" applyBorder="1" applyAlignment="1" applyProtection="1">
      <alignment horizontal="right" vertical="center"/>
      <protection locked="0"/>
    </xf>
    <xf numFmtId="0" fontId="4" fillId="0" borderId="0" xfId="1" applyFont="1" applyAlignment="1" applyProtection="1">
      <alignment horizontal="center" vertical="center"/>
      <protection locked="0"/>
    </xf>
    <xf numFmtId="0" fontId="8" fillId="0" borderId="0" xfId="1" applyFont="1" applyAlignment="1" applyProtection="1">
      <alignment vertical="center"/>
      <protection locked="0"/>
    </xf>
    <xf numFmtId="0" fontId="7" fillId="0" borderId="0" xfId="1" applyFont="1" applyAlignment="1" applyProtection="1">
      <alignment vertical="center"/>
      <protection locked="0"/>
    </xf>
    <xf numFmtId="0" fontId="7" fillId="0" borderId="0" xfId="1" applyFont="1" applyAlignment="1" applyProtection="1">
      <alignment horizontal="distributed" vertical="center"/>
      <protection locked="0"/>
    </xf>
    <xf numFmtId="0" fontId="1" fillId="0" borderId="0" xfId="1" applyFont="1" applyAlignment="1" applyProtection="1">
      <alignment horizontal="center" vertical="center"/>
      <protection locked="0"/>
    </xf>
    <xf numFmtId="0" fontId="1" fillId="0" borderId="0" xfId="1" applyFont="1" applyAlignment="1" applyProtection="1">
      <alignment vertical="center"/>
      <protection locked="0"/>
    </xf>
    <xf numFmtId="0" fontId="9" fillId="0" borderId="0" xfId="1" applyFont="1" applyAlignment="1" applyProtection="1">
      <alignment horizontal="center" vertical="center"/>
      <protection locked="0"/>
    </xf>
    <xf numFmtId="0" fontId="15" fillId="0" borderId="0" xfId="1" applyFont="1" applyAlignment="1" applyProtection="1">
      <alignment horizontal="center"/>
      <protection locked="0"/>
    </xf>
    <xf numFmtId="0" fontId="13" fillId="0" borderId="0" xfId="1" applyFont="1" applyBorder="1" applyAlignment="1" applyProtection="1">
      <alignment horizontal="center" shrinkToFit="1"/>
      <protection locked="0"/>
    </xf>
    <xf numFmtId="0" fontId="13" fillId="0" borderId="1" xfId="1" applyFont="1" applyBorder="1" applyAlignment="1" applyProtection="1">
      <alignment horizontal="center" vertical="center"/>
      <protection locked="0"/>
    </xf>
    <xf numFmtId="0" fontId="16" fillId="0" borderId="0" xfId="1" applyFont="1" applyProtection="1">
      <protection locked="0"/>
    </xf>
    <xf numFmtId="0" fontId="14" fillId="0" borderId="25" xfId="1" applyFont="1" applyBorder="1" applyAlignment="1" applyProtection="1">
      <alignment vertical="center"/>
      <protection locked="0"/>
    </xf>
    <xf numFmtId="0" fontId="10" fillId="0" borderId="25" xfId="1" applyFont="1" applyBorder="1" applyAlignment="1" applyProtection="1">
      <alignment horizontal="center" vertical="center"/>
      <protection locked="0"/>
    </xf>
    <xf numFmtId="0" fontId="13" fillId="0" borderId="4" xfId="1" applyFont="1" applyBorder="1" applyAlignment="1" applyProtection="1">
      <alignment horizontal="center" vertical="center" wrapText="1"/>
      <protection locked="0"/>
    </xf>
    <xf numFmtId="0" fontId="13" fillId="0" borderId="36" xfId="1" applyFont="1" applyBorder="1" applyAlignment="1" applyProtection="1">
      <alignment horizontal="center" vertical="center" wrapText="1"/>
      <protection locked="0"/>
    </xf>
    <xf numFmtId="0" fontId="13" fillId="0" borderId="41" xfId="1" applyFont="1" applyBorder="1" applyAlignment="1" applyProtection="1">
      <alignment horizontal="center" vertical="center"/>
      <protection locked="0"/>
    </xf>
    <xf numFmtId="0" fontId="13" fillId="0" borderId="47" xfId="1" applyFont="1" applyBorder="1" applyAlignment="1" applyProtection="1">
      <alignment horizontal="center" vertical="center"/>
      <protection locked="0"/>
    </xf>
    <xf numFmtId="0" fontId="13" fillId="0" borderId="48" xfId="1" applyFont="1" applyBorder="1" applyAlignment="1" applyProtection="1">
      <alignment horizontal="center" vertical="center"/>
      <protection locked="0"/>
    </xf>
    <xf numFmtId="0" fontId="13" fillId="0" borderId="9" xfId="1" applyFont="1" applyBorder="1" applyAlignment="1" applyProtection="1">
      <alignment horizontal="center" vertical="center"/>
      <protection locked="0"/>
    </xf>
    <xf numFmtId="0" fontId="13" fillId="0" borderId="0" xfId="1" applyFont="1" applyBorder="1" applyAlignment="1" applyProtection="1">
      <alignment horizontal="center" vertical="center"/>
      <protection locked="0"/>
    </xf>
    <xf numFmtId="176" fontId="13" fillId="0" borderId="46" xfId="1" applyNumberFormat="1" applyFont="1" applyBorder="1" applyAlignment="1" applyProtection="1">
      <alignment horizontal="right" vertical="center"/>
      <protection locked="0"/>
    </xf>
    <xf numFmtId="176" fontId="13" fillId="0" borderId="45" xfId="1" applyNumberFormat="1" applyFont="1" applyBorder="1" applyAlignment="1" applyProtection="1">
      <alignment horizontal="right" vertical="center"/>
      <protection locked="0"/>
    </xf>
    <xf numFmtId="176" fontId="13" fillId="0" borderId="6" xfId="1" applyNumberFormat="1" applyFont="1" applyBorder="1" applyAlignment="1" applyProtection="1">
      <alignment horizontal="right" vertical="center"/>
      <protection locked="0"/>
    </xf>
    <xf numFmtId="176" fontId="13" fillId="0" borderId="0" xfId="1" applyNumberFormat="1" applyFont="1" applyBorder="1" applyAlignment="1" applyProtection="1">
      <alignment horizontal="right" vertical="center"/>
      <protection locked="0"/>
    </xf>
    <xf numFmtId="0" fontId="13" fillId="0" borderId="52" xfId="1" applyFont="1" applyBorder="1" applyAlignment="1" applyProtection="1">
      <alignment horizontal="center" vertical="center"/>
      <protection locked="0"/>
    </xf>
    <xf numFmtId="176" fontId="13" fillId="2" borderId="42" xfId="1" applyNumberFormat="1" applyFont="1" applyFill="1" applyBorder="1" applyAlignment="1" applyProtection="1">
      <alignment horizontal="right" vertical="center"/>
    </xf>
    <xf numFmtId="0" fontId="10" fillId="0" borderId="3" xfId="0" applyFont="1" applyBorder="1" applyAlignment="1" applyProtection="1">
      <alignment horizontal="center" vertical="center"/>
    </xf>
    <xf numFmtId="0" fontId="13" fillId="0" borderId="8" xfId="1" applyFont="1" applyBorder="1" applyAlignment="1" applyProtection="1">
      <alignment horizontal="center" vertical="center"/>
    </xf>
    <xf numFmtId="0" fontId="13" fillId="0" borderId="40" xfId="1" applyFont="1" applyBorder="1" applyAlignment="1" applyProtection="1">
      <alignment horizontal="center" vertical="center"/>
    </xf>
    <xf numFmtId="0" fontId="13" fillId="0" borderId="56" xfId="1" applyFont="1" applyBorder="1" applyAlignment="1" applyProtection="1">
      <alignment horizontal="center" vertical="center"/>
    </xf>
    <xf numFmtId="0" fontId="13" fillId="0" borderId="0" xfId="0" applyFont="1" applyAlignment="1" applyProtection="1">
      <alignment horizontal="center" vertical="center"/>
      <protection locked="0"/>
    </xf>
    <xf numFmtId="0" fontId="10" fillId="0" borderId="11" xfId="0"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0" fillId="0" borderId="0" xfId="0" applyAlignment="1">
      <alignment vertical="center" shrinkToFit="1"/>
    </xf>
    <xf numFmtId="0" fontId="10"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center" vertical="center"/>
    </xf>
    <xf numFmtId="0" fontId="10" fillId="0" borderId="65" xfId="0" applyFont="1" applyBorder="1" applyAlignment="1" applyProtection="1">
      <alignment horizontal="center" vertical="center" wrapText="1"/>
      <protection locked="0"/>
    </xf>
    <xf numFmtId="179" fontId="10" fillId="2" borderId="3" xfId="0" applyNumberFormat="1" applyFont="1" applyFill="1" applyBorder="1" applyAlignment="1" applyProtection="1">
      <alignment horizontal="right" vertical="center" wrapText="1"/>
      <protection locked="0"/>
    </xf>
    <xf numFmtId="179" fontId="10" fillId="2" borderId="3" xfId="0" applyNumberFormat="1" applyFont="1" applyFill="1" applyBorder="1" applyAlignment="1" applyProtection="1">
      <alignment horizontal="right" vertical="center"/>
      <protection locked="0"/>
    </xf>
    <xf numFmtId="0" fontId="5" fillId="0" borderId="0" xfId="1" applyFont="1" applyFill="1" applyAlignment="1">
      <alignment horizontal="center" vertical="center"/>
    </xf>
    <xf numFmtId="0" fontId="0" fillId="3" borderId="3" xfId="0" applyFill="1" applyBorder="1" applyAlignment="1">
      <alignment vertical="center" shrinkToFit="1"/>
    </xf>
    <xf numFmtId="0" fontId="19" fillId="0" borderId="0" xfId="1" applyFont="1" applyAlignment="1">
      <alignment vertical="center"/>
    </xf>
    <xf numFmtId="0" fontId="19" fillId="0" borderId="0" xfId="1" applyFont="1" applyAlignment="1">
      <alignment horizontal="left" vertical="center"/>
    </xf>
    <xf numFmtId="0" fontId="19" fillId="0" borderId="0" xfId="1" applyFont="1" applyAlignment="1">
      <alignment horizontal="center" vertical="center"/>
    </xf>
    <xf numFmtId="0" fontId="20" fillId="0" borderId="0" xfId="0" applyFont="1">
      <alignment vertical="center"/>
    </xf>
    <xf numFmtId="0" fontId="13" fillId="2" borderId="22" xfId="1" applyFont="1" applyFill="1" applyBorder="1" applyAlignment="1" applyProtection="1">
      <alignment horizontal="center" vertical="center"/>
      <protection locked="0"/>
    </xf>
    <xf numFmtId="0" fontId="13" fillId="2" borderId="26" xfId="1" applyFont="1" applyFill="1" applyBorder="1" applyAlignment="1" applyProtection="1">
      <alignment horizontal="center" vertical="center"/>
      <protection locked="0"/>
    </xf>
    <xf numFmtId="0" fontId="13" fillId="2" borderId="38" xfId="1" applyFont="1" applyFill="1" applyBorder="1" applyAlignment="1" applyProtection="1">
      <alignment horizontal="center" vertical="center"/>
      <protection locked="0"/>
    </xf>
    <xf numFmtId="0" fontId="13" fillId="2" borderId="44" xfId="1" applyFont="1" applyFill="1" applyBorder="1" applyAlignment="1" applyProtection="1">
      <alignment horizontal="center" vertical="center"/>
      <protection locked="0"/>
    </xf>
    <xf numFmtId="0" fontId="13" fillId="2" borderId="25" xfId="1" applyFont="1" applyFill="1" applyBorder="1" applyAlignment="1" applyProtection="1">
      <alignment horizontal="center" vertical="center"/>
      <protection locked="0"/>
    </xf>
    <xf numFmtId="0" fontId="13" fillId="2" borderId="39" xfId="1" applyFont="1" applyFill="1" applyBorder="1" applyAlignment="1" applyProtection="1">
      <alignment horizontal="center" vertical="center"/>
      <protection locked="0"/>
    </xf>
    <xf numFmtId="0" fontId="10" fillId="0" borderId="0" xfId="0" applyFont="1" applyFill="1" applyBorder="1" applyAlignment="1" applyProtection="1">
      <alignment vertical="center" shrinkToFit="1"/>
      <protection locked="0"/>
    </xf>
    <xf numFmtId="0" fontId="10" fillId="0" borderId="10" xfId="0" applyFont="1" applyBorder="1" applyAlignment="1" applyProtection="1">
      <alignment horizontal="left" vertical="center"/>
      <protection locked="0"/>
    </xf>
    <xf numFmtId="0" fontId="19" fillId="0" borderId="0" xfId="1" applyFont="1" applyFill="1" applyAlignment="1">
      <alignment vertical="center"/>
    </xf>
    <xf numFmtId="0" fontId="19" fillId="0" borderId="0" xfId="1" applyFont="1" applyFill="1" applyAlignment="1">
      <alignment horizontal="center" vertical="center"/>
    </xf>
    <xf numFmtId="0" fontId="19" fillId="0" borderId="0" xfId="1" applyFont="1" applyFill="1" applyAlignment="1">
      <alignment horizontal="distributed" vertical="center"/>
    </xf>
    <xf numFmtId="0" fontId="19" fillId="0" borderId="0" xfId="1" applyFont="1" applyAlignment="1">
      <alignment horizontal="distributed" vertical="center"/>
    </xf>
    <xf numFmtId="0" fontId="19" fillId="0" borderId="0" xfId="1" applyFont="1" applyFill="1" applyAlignment="1">
      <alignment horizontal="left" vertical="center"/>
    </xf>
    <xf numFmtId="0" fontId="22" fillId="0" borderId="0" xfId="1" applyFont="1" applyAlignment="1" applyProtection="1">
      <alignment vertical="center" shrinkToFit="1"/>
      <protection locked="0"/>
    </xf>
    <xf numFmtId="0" fontId="22" fillId="0" borderId="0" xfId="0" applyFont="1" applyFill="1" applyAlignment="1">
      <alignment vertical="center"/>
    </xf>
    <xf numFmtId="0" fontId="22" fillId="0" borderId="0" xfId="0" quotePrefix="1" applyFont="1" applyFill="1" applyAlignment="1">
      <alignment vertical="center"/>
    </xf>
    <xf numFmtId="0" fontId="22" fillId="0" borderId="0" xfId="0" applyFont="1" applyFill="1" applyAlignment="1">
      <alignment horizontal="center" vertical="center"/>
    </xf>
    <xf numFmtId="0" fontId="22" fillId="0" borderId="0" xfId="0" applyFont="1" applyFill="1" applyAlignment="1">
      <alignment horizontal="right" vertical="center"/>
    </xf>
    <xf numFmtId="0" fontId="22" fillId="0" borderId="0" xfId="0" applyFont="1" applyFill="1" applyAlignment="1">
      <alignment horizontal="left" vertical="center"/>
    </xf>
    <xf numFmtId="0" fontId="22" fillId="0" borderId="0" xfId="1" applyFont="1" applyFill="1" applyAlignment="1">
      <alignment horizontal="center" vertical="center"/>
    </xf>
    <xf numFmtId="0" fontId="5" fillId="0" borderId="0" xfId="1" applyFont="1" applyAlignment="1" applyProtection="1">
      <alignment vertical="center"/>
      <protection locked="0"/>
    </xf>
    <xf numFmtId="0" fontId="6"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5" fillId="0" borderId="0" xfId="1" applyFont="1" applyAlignment="1" applyProtection="1">
      <alignment horizontal="distributed" vertical="center"/>
      <protection locked="0"/>
    </xf>
    <xf numFmtId="0" fontId="6" fillId="0" borderId="0" xfId="1" applyFont="1" applyAlignment="1" applyProtection="1">
      <alignment vertical="center"/>
      <protection locked="0"/>
    </xf>
    <xf numFmtId="0" fontId="10" fillId="0" borderId="15" xfId="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5" fillId="0" borderId="0" xfId="1" applyFont="1" applyAlignment="1" applyProtection="1">
      <alignment horizontal="center" vertical="center"/>
      <protection locked="0"/>
    </xf>
    <xf numFmtId="176" fontId="10" fillId="2" borderId="3" xfId="0" applyNumberFormat="1" applyFont="1" applyFill="1" applyBorder="1" applyAlignment="1" applyProtection="1">
      <alignment horizontal="right" vertical="center" wrapText="1"/>
    </xf>
    <xf numFmtId="0" fontId="0" fillId="0" borderId="0" xfId="0" applyFill="1" applyAlignment="1">
      <alignment vertical="center" shrinkToFit="1"/>
    </xf>
    <xf numFmtId="177" fontId="0" fillId="0" borderId="0" xfId="0" applyNumberFormat="1" applyFill="1" applyAlignment="1">
      <alignment vertical="center" shrinkToFit="1"/>
    </xf>
    <xf numFmtId="0" fontId="24" fillId="0" borderId="0" xfId="1" applyFont="1" applyAlignment="1" applyProtection="1">
      <alignment horizontal="left" vertical="center"/>
      <protection locked="0"/>
    </xf>
    <xf numFmtId="0" fontId="25" fillId="0" borderId="0" xfId="1" applyFont="1" applyAlignment="1" applyProtection="1">
      <alignment horizontal="left" vertical="center"/>
      <protection locked="0"/>
    </xf>
    <xf numFmtId="0" fontId="30" fillId="0" borderId="0" xfId="1" applyFont="1" applyAlignment="1" applyProtection="1">
      <alignment horizontal="left" vertical="center"/>
      <protection locked="0"/>
    </xf>
    <xf numFmtId="0" fontId="26" fillId="0" borderId="0" xfId="1" applyFont="1" applyAlignment="1" applyProtection="1">
      <alignment vertical="center"/>
      <protection locked="0"/>
    </xf>
    <xf numFmtId="0" fontId="35" fillId="0" borderId="0" xfId="1" applyFont="1" applyAlignment="1" applyProtection="1">
      <alignment vertical="center"/>
      <protection locked="0"/>
    </xf>
    <xf numFmtId="176" fontId="33" fillId="0" borderId="3" xfId="0" applyNumberFormat="1" applyFont="1" applyBorder="1" applyAlignment="1">
      <alignment horizontal="right" vertical="center" wrapText="1"/>
    </xf>
    <xf numFmtId="176" fontId="33" fillId="0" borderId="3" xfId="0" applyNumberFormat="1" applyFont="1" applyBorder="1" applyAlignment="1">
      <alignment horizontal="right" vertical="center"/>
    </xf>
    <xf numFmtId="176" fontId="10" fillId="2" borderId="3" xfId="0" applyNumberFormat="1" applyFont="1" applyFill="1" applyBorder="1" applyAlignment="1">
      <alignment horizontal="right" vertical="center"/>
    </xf>
    <xf numFmtId="179" fontId="10" fillId="4" borderId="3" xfId="0" applyNumberFormat="1" applyFont="1" applyFill="1" applyBorder="1" applyAlignment="1" applyProtection="1">
      <alignment horizontal="right" vertical="center" wrapText="1"/>
      <protection locked="0"/>
    </xf>
    <xf numFmtId="176" fontId="10" fillId="4" borderId="3" xfId="0" applyNumberFormat="1" applyFont="1" applyFill="1" applyBorder="1" applyAlignment="1" applyProtection="1">
      <alignment horizontal="right" vertical="center" wrapText="1"/>
      <protection locked="0"/>
    </xf>
    <xf numFmtId="3" fontId="33" fillId="0" borderId="3" xfId="0" applyNumberFormat="1" applyFont="1" applyBorder="1" applyAlignment="1">
      <alignment horizontal="right" vertical="center"/>
    </xf>
    <xf numFmtId="179" fontId="10" fillId="4" borderId="3" xfId="0" applyNumberFormat="1" applyFont="1" applyFill="1" applyBorder="1" applyAlignment="1" applyProtection="1">
      <alignment horizontal="right" vertical="center"/>
      <protection locked="0"/>
    </xf>
    <xf numFmtId="3" fontId="10" fillId="2" borderId="3" xfId="0" applyNumberFormat="1" applyFont="1" applyFill="1" applyBorder="1" applyAlignment="1">
      <alignment horizontal="right" vertical="center"/>
    </xf>
    <xf numFmtId="178" fontId="32" fillId="2" borderId="53" xfId="1" applyNumberFormat="1" applyFont="1" applyFill="1" applyBorder="1" applyAlignment="1" applyProtection="1">
      <alignment horizontal="right" vertical="center"/>
      <protection locked="0"/>
    </xf>
    <xf numFmtId="178" fontId="32" fillId="2" borderId="54" xfId="1" applyNumberFormat="1" applyFont="1" applyFill="1" applyBorder="1" applyAlignment="1" applyProtection="1">
      <alignment horizontal="right" vertical="center"/>
      <protection locked="0"/>
    </xf>
    <xf numFmtId="178" fontId="32" fillId="2" borderId="49" xfId="1" applyNumberFormat="1" applyFont="1" applyFill="1" applyBorder="1" applyAlignment="1" applyProtection="1">
      <alignment horizontal="right" vertical="center"/>
      <protection locked="0"/>
    </xf>
    <xf numFmtId="178" fontId="32" fillId="2" borderId="50" xfId="1" applyNumberFormat="1" applyFont="1" applyFill="1" applyBorder="1" applyAlignment="1" applyProtection="1">
      <alignment horizontal="right" vertical="center"/>
      <protection locked="0"/>
    </xf>
    <xf numFmtId="178" fontId="32" fillId="2" borderId="58" xfId="1" applyNumberFormat="1" applyFont="1" applyFill="1" applyBorder="1" applyAlignment="1" applyProtection="1">
      <alignment horizontal="right" vertical="center"/>
      <protection locked="0"/>
    </xf>
    <xf numFmtId="3" fontId="28" fillId="0" borderId="3" xfId="0" applyNumberFormat="1" applyFont="1" applyBorder="1" applyAlignment="1" applyProtection="1">
      <alignment horizontal="right" vertical="center"/>
      <protection locked="0"/>
    </xf>
    <xf numFmtId="3" fontId="28" fillId="2" borderId="3" xfId="0" applyNumberFormat="1" applyFont="1" applyFill="1" applyBorder="1" applyAlignment="1" applyProtection="1">
      <alignment horizontal="right" vertical="center"/>
    </xf>
    <xf numFmtId="176" fontId="27" fillId="0" borderId="3" xfId="0" applyNumberFormat="1" applyFont="1" applyBorder="1" applyAlignment="1">
      <alignment horizontal="right" vertical="center" wrapText="1"/>
    </xf>
    <xf numFmtId="179" fontId="27" fillId="2" borderId="3" xfId="0" applyNumberFormat="1" applyFont="1" applyFill="1" applyBorder="1" applyAlignment="1" applyProtection="1">
      <alignment horizontal="right" vertical="center" wrapText="1"/>
      <protection locked="0"/>
    </xf>
    <xf numFmtId="176" fontId="27" fillId="2" borderId="3" xfId="0" applyNumberFormat="1" applyFont="1" applyFill="1" applyBorder="1" applyAlignment="1" applyProtection="1">
      <alignment horizontal="right" vertical="center" wrapText="1"/>
    </xf>
    <xf numFmtId="3" fontId="27" fillId="2" borderId="3" xfId="0" applyNumberFormat="1" applyFont="1" applyFill="1" applyBorder="1" applyAlignment="1" applyProtection="1">
      <alignment horizontal="right" vertical="center"/>
    </xf>
    <xf numFmtId="176" fontId="27" fillId="0" borderId="3" xfId="0" applyNumberFormat="1" applyFont="1" applyBorder="1" applyAlignment="1">
      <alignment horizontal="right" vertical="center"/>
    </xf>
    <xf numFmtId="179" fontId="27" fillId="2" borderId="3" xfId="0" applyNumberFormat="1" applyFont="1" applyFill="1" applyBorder="1" applyAlignment="1" applyProtection="1">
      <alignment horizontal="right" vertical="center"/>
      <protection locked="0"/>
    </xf>
    <xf numFmtId="176" fontId="27" fillId="2" borderId="3" xfId="0" applyNumberFormat="1" applyFont="1" applyFill="1" applyBorder="1" applyAlignment="1">
      <alignment horizontal="right" vertical="center"/>
    </xf>
    <xf numFmtId="176" fontId="27" fillId="2" borderId="3" xfId="0" applyNumberFormat="1" applyFont="1" applyFill="1" applyBorder="1" applyAlignment="1" applyProtection="1">
      <alignment horizontal="right" vertical="center"/>
    </xf>
    <xf numFmtId="178" fontId="26" fillId="2" borderId="53" xfId="1" applyNumberFormat="1" applyFont="1" applyFill="1" applyBorder="1" applyAlignment="1" applyProtection="1">
      <alignment horizontal="right" vertical="center"/>
    </xf>
    <xf numFmtId="178" fontId="26" fillId="2" borderId="54" xfId="1" applyNumberFormat="1" applyFont="1" applyFill="1" applyBorder="1" applyAlignment="1" applyProtection="1">
      <alignment horizontal="right" vertical="center"/>
    </xf>
    <xf numFmtId="178" fontId="26" fillId="2" borderId="55" xfId="1" applyNumberFormat="1" applyFont="1" applyFill="1" applyBorder="1" applyAlignment="1" applyProtection="1">
      <alignment horizontal="right" vertical="center"/>
    </xf>
    <xf numFmtId="178" fontId="26" fillId="2" borderId="49" xfId="1" applyNumberFormat="1" applyFont="1" applyFill="1" applyBorder="1" applyAlignment="1" applyProtection="1">
      <alignment horizontal="right" vertical="center"/>
    </xf>
    <xf numFmtId="178" fontId="26" fillId="2" borderId="71" xfId="1" applyNumberFormat="1" applyFont="1" applyFill="1" applyBorder="1" applyAlignment="1" applyProtection="1">
      <alignment horizontal="right" vertical="center"/>
    </xf>
    <xf numFmtId="178" fontId="26" fillId="2" borderId="50" xfId="1" applyNumberFormat="1" applyFont="1" applyFill="1" applyBorder="1" applyAlignment="1" applyProtection="1">
      <alignment horizontal="right" vertical="center"/>
    </xf>
    <xf numFmtId="178" fontId="26" fillId="2" borderId="51" xfId="1" applyNumberFormat="1" applyFont="1" applyFill="1" applyBorder="1" applyAlignment="1" applyProtection="1">
      <alignment horizontal="right" vertical="center"/>
    </xf>
    <xf numFmtId="178" fontId="26" fillId="2" borderId="58" xfId="1" applyNumberFormat="1" applyFont="1" applyFill="1" applyBorder="1" applyAlignment="1" applyProtection="1">
      <alignment horizontal="right" vertical="center"/>
    </xf>
    <xf numFmtId="178" fontId="26" fillId="2" borderId="59" xfId="1" applyNumberFormat="1" applyFont="1" applyFill="1" applyBorder="1" applyAlignment="1" applyProtection="1">
      <alignment horizontal="right" vertical="center"/>
    </xf>
    <xf numFmtId="0" fontId="23" fillId="0" borderId="0" xfId="1" applyFont="1" applyAlignment="1">
      <alignment vertical="center"/>
    </xf>
    <xf numFmtId="0" fontId="26" fillId="0" borderId="0" xfId="1" applyFont="1" applyAlignment="1">
      <alignment horizontal="left" vertical="center"/>
    </xf>
    <xf numFmtId="0" fontId="26" fillId="0" borderId="0" xfId="1" applyFont="1" applyFill="1" applyAlignment="1">
      <alignment horizontal="distributed" vertical="center"/>
    </xf>
    <xf numFmtId="0" fontId="27" fillId="0" borderId="0" xfId="1" applyFont="1" applyAlignment="1">
      <alignment vertical="center"/>
    </xf>
    <xf numFmtId="0" fontId="32" fillId="0" borderId="0" xfId="1" applyFont="1" applyAlignment="1">
      <alignment horizontal="center" vertical="center"/>
    </xf>
    <xf numFmtId="0" fontId="32" fillId="2" borderId="0" xfId="1" applyFont="1" applyFill="1" applyAlignment="1">
      <alignment vertical="center"/>
    </xf>
    <xf numFmtId="0" fontId="31" fillId="0" borderId="23" xfId="1" applyFont="1" applyBorder="1" applyAlignment="1">
      <alignment horizontal="center" vertical="center"/>
    </xf>
    <xf numFmtId="176" fontId="31" fillId="0" borderId="37" xfId="1" applyNumberFormat="1" applyFont="1" applyBorder="1" applyAlignment="1">
      <alignment horizontal="right" vertical="center"/>
    </xf>
    <xf numFmtId="176" fontId="31" fillId="0" borderId="23" xfId="1" applyNumberFormat="1" applyFont="1" applyBorder="1" applyAlignment="1">
      <alignment horizontal="right" vertical="center"/>
    </xf>
    <xf numFmtId="0" fontId="31" fillId="0" borderId="41" xfId="1" applyFont="1" applyBorder="1" applyAlignment="1">
      <alignment horizontal="center" vertical="center"/>
    </xf>
    <xf numFmtId="176" fontId="31" fillId="0" borderId="42" xfId="1" applyNumberFormat="1" applyFont="1" applyBorder="1" applyAlignment="1">
      <alignment horizontal="right" vertical="center"/>
    </xf>
    <xf numFmtId="176" fontId="31" fillId="0" borderId="41" xfId="1" applyNumberFormat="1" applyFont="1" applyBorder="1" applyAlignment="1">
      <alignment horizontal="right" vertical="center"/>
    </xf>
    <xf numFmtId="0" fontId="13" fillId="0" borderId="48" xfId="1" applyFont="1" applyBorder="1" applyAlignment="1">
      <alignment horizontal="center" vertical="center"/>
    </xf>
    <xf numFmtId="0" fontId="31" fillId="0" borderId="0" xfId="1" applyFont="1" applyBorder="1" applyAlignment="1">
      <alignment horizontal="center" vertical="center"/>
    </xf>
    <xf numFmtId="176" fontId="32" fillId="2" borderId="42" xfId="1" applyNumberFormat="1" applyFont="1" applyFill="1" applyBorder="1" applyAlignment="1">
      <alignment horizontal="right" vertical="center"/>
    </xf>
    <xf numFmtId="176" fontId="32" fillId="0" borderId="46" xfId="1" applyNumberFormat="1" applyFont="1" applyBorder="1" applyAlignment="1">
      <alignment horizontal="right" vertical="center"/>
    </xf>
    <xf numFmtId="176" fontId="32" fillId="0" borderId="45" xfId="1" applyNumberFormat="1" applyFont="1" applyBorder="1" applyAlignment="1">
      <alignment horizontal="right" vertical="center"/>
    </xf>
    <xf numFmtId="176" fontId="32" fillId="0" borderId="6" xfId="1" applyNumberFormat="1" applyFont="1" applyBorder="1" applyAlignment="1">
      <alignment horizontal="right" vertical="center"/>
    </xf>
    <xf numFmtId="176" fontId="32" fillId="0" borderId="0" xfId="1" applyNumberFormat="1" applyFont="1" applyBorder="1" applyAlignment="1">
      <alignment horizontal="right" vertical="center"/>
    </xf>
    <xf numFmtId="0" fontId="26" fillId="2" borderId="53" xfId="1" applyFont="1" applyFill="1" applyBorder="1" applyAlignment="1" applyProtection="1">
      <alignment horizontal="center" vertical="center"/>
    </xf>
    <xf numFmtId="176" fontId="26" fillId="2" borderId="54" xfId="1" applyNumberFormat="1" applyFont="1" applyFill="1" applyBorder="1" applyAlignment="1" applyProtection="1">
      <alignment horizontal="right" vertical="center"/>
    </xf>
    <xf numFmtId="176" fontId="26" fillId="2" borderId="55" xfId="1" applyNumberFormat="1" applyFont="1" applyFill="1" applyBorder="1" applyAlignment="1" applyProtection="1">
      <alignment horizontal="right" vertical="center"/>
    </xf>
    <xf numFmtId="176" fontId="26" fillId="2" borderId="53" xfId="1" applyNumberFormat="1" applyFont="1" applyFill="1" applyBorder="1" applyAlignment="1" applyProtection="1">
      <alignment horizontal="right" vertical="center"/>
    </xf>
    <xf numFmtId="0" fontId="26" fillId="2" borderId="49" xfId="1" applyFont="1" applyFill="1" applyBorder="1" applyAlignment="1" applyProtection="1">
      <alignment horizontal="center" vertical="center"/>
    </xf>
    <xf numFmtId="176" fontId="26" fillId="2" borderId="50" xfId="1" applyNumberFormat="1" applyFont="1" applyFill="1" applyBorder="1" applyAlignment="1" applyProtection="1">
      <alignment horizontal="right" vertical="center"/>
    </xf>
    <xf numFmtId="176" fontId="26" fillId="2" borderId="51" xfId="1" applyNumberFormat="1" applyFont="1" applyFill="1" applyBorder="1" applyAlignment="1" applyProtection="1">
      <alignment horizontal="right" vertical="center"/>
    </xf>
    <xf numFmtId="176" fontId="26" fillId="2" borderId="49" xfId="1" applyNumberFormat="1" applyFont="1" applyFill="1" applyBorder="1" applyAlignment="1" applyProtection="1">
      <alignment horizontal="right" vertical="center"/>
    </xf>
    <xf numFmtId="0" fontId="26" fillId="0" borderId="57" xfId="1" applyFont="1" applyBorder="1" applyAlignment="1" applyProtection="1">
      <alignment horizontal="center" vertical="center"/>
      <protection locked="0"/>
    </xf>
    <xf numFmtId="176" fontId="26" fillId="2" borderId="58" xfId="1" applyNumberFormat="1" applyFont="1" applyFill="1" applyBorder="1" applyAlignment="1" applyProtection="1">
      <alignment horizontal="right" vertical="center"/>
    </xf>
    <xf numFmtId="176" fontId="36" fillId="2" borderId="12" xfId="1" applyNumberFormat="1" applyFont="1" applyFill="1" applyBorder="1" applyAlignment="1" applyProtection="1">
      <alignment horizontal="center" vertical="center"/>
      <protection locked="0"/>
    </xf>
    <xf numFmtId="176" fontId="36" fillId="2" borderId="16" xfId="1" applyNumberFormat="1" applyFont="1" applyFill="1" applyBorder="1" applyAlignment="1" applyProtection="1">
      <alignment horizontal="center" vertical="center"/>
      <protection locked="0"/>
    </xf>
    <xf numFmtId="0" fontId="26" fillId="5" borderId="0" xfId="1" applyFont="1" applyFill="1" applyAlignment="1" applyProtection="1">
      <alignment horizontal="center"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right" vertical="center"/>
      <protection locked="0"/>
    </xf>
    <xf numFmtId="0" fontId="26"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26" fillId="5" borderId="0" xfId="1" applyFont="1" applyFill="1" applyAlignment="1" applyProtection="1">
      <alignment horizontal="left" vertical="center"/>
      <protection locked="0"/>
    </xf>
    <xf numFmtId="0" fontId="6"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5" fillId="0" borderId="0" xfId="1" applyFont="1" applyAlignment="1" applyProtection="1">
      <alignment horizontal="distributed" vertical="center"/>
      <protection locked="0"/>
    </xf>
    <xf numFmtId="0" fontId="26" fillId="0" borderId="0" xfId="1" applyFont="1" applyAlignment="1" applyProtection="1">
      <alignment horizontal="left" vertical="center" shrinkToFit="1"/>
      <protection locked="0"/>
    </xf>
    <xf numFmtId="0" fontId="5" fillId="0" borderId="0" xfId="1" applyFont="1" applyAlignment="1" applyProtection="1">
      <alignment horizontal="left" vertical="center" shrinkToFit="1"/>
      <protection locked="0"/>
    </xf>
    <xf numFmtId="176" fontId="28" fillId="2" borderId="11" xfId="1" applyNumberFormat="1" applyFont="1" applyFill="1" applyBorder="1" applyAlignment="1" applyProtection="1">
      <alignment horizontal="right" vertical="center"/>
      <protection locked="0"/>
    </xf>
    <xf numFmtId="176" fontId="28" fillId="2" borderId="2" xfId="1" applyNumberFormat="1" applyFont="1" applyFill="1" applyBorder="1" applyAlignment="1" applyProtection="1">
      <alignment horizontal="right" vertical="center"/>
      <protection locked="0"/>
    </xf>
    <xf numFmtId="0" fontId="10" fillId="0" borderId="15" xfId="1" applyFont="1" applyBorder="1" applyAlignment="1" applyProtection="1">
      <alignment horizontal="center" vertical="center" wrapText="1"/>
      <protection locked="0"/>
    </xf>
    <xf numFmtId="0" fontId="10" fillId="0" borderId="10" xfId="1" applyFont="1" applyBorder="1" applyAlignment="1" applyProtection="1">
      <alignment horizontal="center" vertical="center" wrapText="1"/>
      <protection locked="0"/>
    </xf>
    <xf numFmtId="0" fontId="10" fillId="0" borderId="16" xfId="1" applyFont="1" applyBorder="1" applyAlignment="1" applyProtection="1">
      <alignment horizontal="center" vertical="center" wrapText="1"/>
      <protection locked="0"/>
    </xf>
    <xf numFmtId="0" fontId="10" fillId="0" borderId="19" xfId="1" applyFont="1" applyBorder="1" applyAlignment="1" applyProtection="1">
      <alignment horizontal="center" vertical="center" wrapText="1"/>
      <protection locked="0"/>
    </xf>
    <xf numFmtId="0" fontId="10" fillId="0" borderId="0" xfId="1" applyFont="1" applyBorder="1" applyAlignment="1" applyProtection="1">
      <alignment horizontal="center" vertical="center" wrapText="1"/>
      <protection locked="0"/>
    </xf>
    <xf numFmtId="0" fontId="10" fillId="0" borderId="20" xfId="1" applyFont="1" applyBorder="1" applyAlignment="1" applyProtection="1">
      <alignment horizontal="center" vertical="center" wrapText="1"/>
      <protection locked="0"/>
    </xf>
    <xf numFmtId="0" fontId="10" fillId="0" borderId="17" xfId="1"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10" fillId="0" borderId="18" xfId="1" applyFont="1" applyBorder="1" applyAlignment="1" applyProtection="1">
      <alignment horizontal="center" vertical="center" wrapText="1"/>
      <protection locked="0"/>
    </xf>
    <xf numFmtId="0" fontId="12" fillId="0" borderId="11"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2" fillId="0" borderId="12" xfId="1" applyFont="1" applyBorder="1" applyAlignment="1" applyProtection="1">
      <alignment horizontal="center" vertical="center" wrapText="1"/>
      <protection locked="0"/>
    </xf>
    <xf numFmtId="0" fontId="10" fillId="0" borderId="11"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12" xfId="1" applyFont="1" applyBorder="1" applyAlignment="1" applyProtection="1">
      <alignment horizontal="center" vertical="center" wrapText="1"/>
      <protection locked="0"/>
    </xf>
    <xf numFmtId="0" fontId="10" fillId="0" borderId="11" xfId="1" applyFont="1" applyBorder="1" applyAlignment="1" applyProtection="1">
      <alignment horizontal="center" vertical="center" wrapText="1" shrinkToFit="1"/>
      <protection locked="0"/>
    </xf>
    <xf numFmtId="0" fontId="10" fillId="0" borderId="2" xfId="1" applyFont="1" applyBorder="1" applyAlignment="1" applyProtection="1">
      <alignment horizontal="center" vertical="center" shrinkToFit="1"/>
      <protection locked="0"/>
    </xf>
    <xf numFmtId="0" fontId="10" fillId="0" borderId="12" xfId="1" applyFont="1" applyBorder="1" applyAlignment="1" applyProtection="1">
      <alignment horizontal="center" vertical="center" shrinkToFit="1"/>
      <protection locked="0"/>
    </xf>
    <xf numFmtId="0" fontId="26" fillId="0" borderId="0" xfId="1" applyFont="1" applyBorder="1" applyAlignment="1" applyProtection="1">
      <alignment horizontal="left" vertical="center" wrapText="1"/>
      <protection locked="0"/>
    </xf>
    <xf numFmtId="0" fontId="10" fillId="0" borderId="11" xfId="1" applyFont="1" applyBorder="1" applyAlignment="1" applyProtection="1">
      <alignment horizontal="center" vertical="center" shrinkToFit="1"/>
      <protection locked="0"/>
    </xf>
    <xf numFmtId="176" fontId="36" fillId="2" borderId="2" xfId="1" applyNumberFormat="1" applyFont="1" applyFill="1" applyBorder="1" applyAlignment="1" applyProtection="1">
      <alignment horizontal="center" vertical="center"/>
      <protection locked="0"/>
    </xf>
    <xf numFmtId="176" fontId="36" fillId="2" borderId="12" xfId="1" applyNumberFormat="1" applyFont="1" applyFill="1" applyBorder="1" applyAlignment="1" applyProtection="1">
      <alignment horizontal="center" vertical="center"/>
      <protection locked="0"/>
    </xf>
    <xf numFmtId="0" fontId="10" fillId="0" borderId="11" xfId="1" applyFont="1" applyBorder="1" applyAlignment="1" applyProtection="1">
      <alignment horizontal="center" vertical="center"/>
      <protection locked="0"/>
    </xf>
    <xf numFmtId="0" fontId="10" fillId="0" borderId="2" xfId="1" applyFont="1" applyBorder="1" applyAlignment="1" applyProtection="1">
      <alignment horizontal="center" vertical="center"/>
      <protection locked="0"/>
    </xf>
    <xf numFmtId="0" fontId="10" fillId="0" borderId="12" xfId="1" applyFont="1" applyBorder="1" applyAlignment="1" applyProtection="1">
      <alignment horizontal="center" vertical="center"/>
      <protection locked="0"/>
    </xf>
    <xf numFmtId="0" fontId="6" fillId="0" borderId="0" xfId="1" applyFont="1" applyAlignment="1" applyProtection="1">
      <alignment vertical="center"/>
      <protection locked="0"/>
    </xf>
    <xf numFmtId="0" fontId="10" fillId="0" borderId="15" xfId="1" applyFont="1" applyBorder="1" applyAlignment="1" applyProtection="1">
      <alignment horizontal="center" vertical="center" shrinkToFit="1"/>
      <protection locked="0"/>
    </xf>
    <xf numFmtId="0" fontId="10" fillId="0" borderId="10" xfId="1" applyFont="1" applyBorder="1" applyAlignment="1" applyProtection="1">
      <alignment horizontal="center" vertical="center" shrinkToFit="1"/>
      <protection locked="0"/>
    </xf>
    <xf numFmtId="0" fontId="10" fillId="0" borderId="16" xfId="1" applyFont="1" applyBorder="1" applyAlignment="1" applyProtection="1">
      <alignment horizontal="center" vertical="center" shrinkToFit="1"/>
      <protection locked="0"/>
    </xf>
    <xf numFmtId="0" fontId="10" fillId="0" borderId="19" xfId="1" applyFont="1" applyBorder="1" applyAlignment="1" applyProtection="1">
      <alignment horizontal="center" vertical="center" shrinkToFit="1"/>
      <protection locked="0"/>
    </xf>
    <xf numFmtId="0" fontId="10" fillId="0" borderId="0" xfId="1" applyFont="1" applyBorder="1" applyAlignment="1" applyProtection="1">
      <alignment horizontal="center" vertical="center" shrinkToFit="1"/>
      <protection locked="0"/>
    </xf>
    <xf numFmtId="0" fontId="10" fillId="0" borderId="20" xfId="1" applyFont="1" applyBorder="1" applyAlignment="1" applyProtection="1">
      <alignment horizontal="center" vertical="center" shrinkToFit="1"/>
      <protection locked="0"/>
    </xf>
    <xf numFmtId="0" fontId="10" fillId="0" borderId="17" xfId="1" applyFont="1" applyBorder="1" applyAlignment="1" applyProtection="1">
      <alignment horizontal="center" vertical="center" shrinkToFit="1"/>
      <protection locked="0"/>
    </xf>
    <xf numFmtId="0" fontId="10" fillId="0" borderId="1" xfId="1" applyFont="1" applyBorder="1" applyAlignment="1" applyProtection="1">
      <alignment horizontal="center" vertical="center" shrinkToFit="1"/>
      <protection locked="0"/>
    </xf>
    <xf numFmtId="0" fontId="10" fillId="0" borderId="18" xfId="1" applyFont="1" applyBorder="1" applyAlignment="1" applyProtection="1">
      <alignment horizontal="center" vertical="center" shrinkToFit="1"/>
      <protection locked="0"/>
    </xf>
    <xf numFmtId="0" fontId="10" fillId="0" borderId="15" xfId="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10" fillId="0" borderId="16" xfId="1" applyFont="1" applyBorder="1" applyAlignment="1" applyProtection="1">
      <alignment horizontal="center" vertical="center"/>
      <protection locked="0"/>
    </xf>
    <xf numFmtId="0" fontId="10" fillId="0" borderId="17"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8" xfId="1" applyFont="1" applyBorder="1" applyAlignment="1" applyProtection="1">
      <alignment horizontal="center" vertical="center"/>
      <protection locked="0"/>
    </xf>
    <xf numFmtId="0" fontId="5" fillId="0" borderId="0" xfId="1" applyFont="1" applyAlignment="1" applyProtection="1">
      <alignment horizontal="center" vertical="center"/>
      <protection locked="0"/>
    </xf>
    <xf numFmtId="0" fontId="13" fillId="0" borderId="21" xfId="1" applyFont="1" applyBorder="1" applyAlignment="1" applyProtection="1">
      <alignment horizontal="center" vertical="center"/>
      <protection locked="0"/>
    </xf>
    <xf numFmtId="0" fontId="13" fillId="0" borderId="26" xfId="1" applyFont="1" applyBorder="1" applyAlignment="1" applyProtection="1">
      <alignment horizontal="center" vertical="center"/>
      <protection locked="0"/>
    </xf>
    <xf numFmtId="0" fontId="13" fillId="0" borderId="38" xfId="1" applyFont="1" applyBorder="1" applyAlignment="1" applyProtection="1">
      <alignment horizontal="center" vertical="center"/>
      <protection locked="0"/>
    </xf>
    <xf numFmtId="0" fontId="31" fillId="0" borderId="22" xfId="1" applyFont="1" applyFill="1" applyBorder="1" applyAlignment="1">
      <alignment horizontal="center" vertical="center"/>
    </xf>
    <xf numFmtId="0" fontId="31" fillId="0" borderId="25" xfId="1" applyFont="1" applyFill="1" applyBorder="1" applyAlignment="1">
      <alignment horizontal="center" vertical="center"/>
    </xf>
    <xf numFmtId="0" fontId="31" fillId="0" borderId="39" xfId="1" applyFont="1" applyFill="1" applyBorder="1" applyAlignment="1">
      <alignment horizontal="center" vertical="center"/>
    </xf>
    <xf numFmtId="0" fontId="31" fillId="0" borderId="21" xfId="1" applyFont="1" applyBorder="1" applyAlignment="1">
      <alignment horizontal="center" vertical="center"/>
    </xf>
    <xf numFmtId="0" fontId="31" fillId="0" borderId="26" xfId="1" applyFont="1" applyBorder="1" applyAlignment="1">
      <alignment horizontal="center" vertical="center"/>
    </xf>
    <xf numFmtId="0" fontId="31" fillId="0" borderId="38" xfId="1" applyFont="1" applyBorder="1" applyAlignment="1">
      <alignment horizontal="center" vertical="center"/>
    </xf>
    <xf numFmtId="0" fontId="13" fillId="0" borderId="43" xfId="1" applyFont="1" applyBorder="1" applyAlignment="1" applyProtection="1">
      <alignment horizontal="center" vertical="center"/>
      <protection locked="0"/>
    </xf>
    <xf numFmtId="0" fontId="13" fillId="0" borderId="44" xfId="1" applyFont="1" applyBorder="1" applyAlignment="1" applyProtection="1">
      <alignment horizontal="center" vertical="center"/>
      <protection locked="0"/>
    </xf>
    <xf numFmtId="0" fontId="13" fillId="0" borderId="25" xfId="1" applyFont="1" applyBorder="1" applyAlignment="1" applyProtection="1">
      <alignment horizontal="center" vertical="center"/>
      <protection locked="0"/>
    </xf>
    <xf numFmtId="0" fontId="13" fillId="0" borderId="39" xfId="1" applyFont="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13" fillId="0" borderId="1" xfId="1" applyFont="1" applyBorder="1" applyAlignment="1" applyProtection="1">
      <alignment horizontal="center" vertical="center" shrinkToFit="1"/>
      <protection locked="0"/>
    </xf>
    <xf numFmtId="0" fontId="13" fillId="0" borderId="30" xfId="1" applyFont="1" applyBorder="1" applyAlignment="1" applyProtection="1">
      <alignment horizontal="center" vertical="center"/>
      <protection locked="0"/>
    </xf>
    <xf numFmtId="0" fontId="13" fillId="0" borderId="28" xfId="1" applyFont="1" applyBorder="1" applyAlignment="1" applyProtection="1">
      <alignment horizontal="center" vertical="center" wrapText="1"/>
      <protection locked="0"/>
    </xf>
    <xf numFmtId="0" fontId="13" fillId="0" borderId="34" xfId="1" applyFont="1" applyBorder="1" applyAlignment="1" applyProtection="1">
      <alignment horizontal="center" vertical="center" wrapText="1"/>
      <protection locked="0"/>
    </xf>
    <xf numFmtId="0" fontId="13" fillId="0" borderId="5" xfId="1" applyFont="1" applyBorder="1" applyAlignment="1" applyProtection="1">
      <alignment horizontal="center" vertical="center" wrapText="1"/>
      <protection locked="0"/>
    </xf>
    <xf numFmtId="0" fontId="13" fillId="0" borderId="35" xfId="1" applyFont="1" applyBorder="1" applyAlignment="1" applyProtection="1">
      <alignment horizontal="center" vertical="center" wrapText="1"/>
      <protection locked="0"/>
    </xf>
    <xf numFmtId="0" fontId="10" fillId="0" borderId="35" xfId="1" applyFont="1" applyBorder="1" applyAlignment="1" applyProtection="1">
      <alignment horizontal="center" vertical="center" wrapText="1"/>
      <protection locked="0"/>
    </xf>
    <xf numFmtId="0" fontId="13" fillId="0" borderId="11" xfId="1" applyFont="1" applyBorder="1" applyAlignment="1" applyProtection="1">
      <alignment horizontal="center" vertical="center" wrapText="1"/>
      <protection locked="0"/>
    </xf>
    <xf numFmtId="0" fontId="13" fillId="0" borderId="29" xfId="1" applyFont="1" applyBorder="1" applyAlignment="1" applyProtection="1">
      <alignment horizontal="center" vertical="center" wrapText="1"/>
      <protection locked="0"/>
    </xf>
    <xf numFmtId="0" fontId="13" fillId="0" borderId="22" xfId="1" applyFont="1" applyBorder="1" applyAlignment="1" applyProtection="1">
      <alignment horizontal="center" vertical="center" wrapText="1"/>
      <protection locked="0"/>
    </xf>
    <xf numFmtId="0" fontId="13" fillId="0" borderId="23" xfId="1" applyFont="1" applyBorder="1" applyAlignment="1" applyProtection="1">
      <alignment horizontal="center" vertical="center" wrapText="1"/>
      <protection locked="0"/>
    </xf>
    <xf numFmtId="0" fontId="13" fillId="0" borderId="31" xfId="1" applyFont="1" applyBorder="1" applyAlignment="1" applyProtection="1">
      <alignment horizontal="center" vertical="center"/>
      <protection locked="0"/>
    </xf>
    <xf numFmtId="0" fontId="13" fillId="0" borderId="25" xfId="1" applyFont="1" applyBorder="1" applyAlignment="1" applyProtection="1">
      <alignment horizontal="center" vertical="center" wrapText="1"/>
      <protection locked="0"/>
    </xf>
    <xf numFmtId="0" fontId="13" fillId="0" borderId="31" xfId="1" applyFont="1" applyBorder="1" applyAlignment="1" applyProtection="1">
      <alignment horizontal="center" vertical="center" wrapText="1"/>
      <protection locked="0"/>
    </xf>
    <xf numFmtId="0" fontId="13" fillId="0" borderId="21" xfId="1" applyFont="1" applyBorder="1" applyAlignment="1" applyProtection="1">
      <alignment horizontal="center" vertical="center" wrapText="1"/>
      <protection locked="0"/>
    </xf>
    <xf numFmtId="0" fontId="13" fillId="0" borderId="26" xfId="1" applyFont="1" applyBorder="1" applyAlignment="1" applyProtection="1">
      <alignment horizontal="center" vertical="center" wrapText="1"/>
      <protection locked="0"/>
    </xf>
    <xf numFmtId="0" fontId="13" fillId="0" borderId="30" xfId="1" applyFont="1" applyBorder="1" applyAlignment="1" applyProtection="1">
      <alignment horizontal="center" vertical="center" wrapText="1"/>
      <protection locked="0"/>
    </xf>
    <xf numFmtId="0" fontId="32" fillId="2" borderId="1" xfId="1" applyFont="1" applyFill="1" applyBorder="1" applyAlignment="1" applyProtection="1">
      <alignment horizontal="left" vertical="center" shrinkToFit="1"/>
      <protection locked="0"/>
    </xf>
    <xf numFmtId="0" fontId="13" fillId="2" borderId="21" xfId="1" applyFont="1" applyFill="1" applyBorder="1" applyAlignment="1" applyProtection="1">
      <alignment horizontal="center" vertical="center" wrapText="1"/>
      <protection locked="0"/>
    </xf>
    <xf numFmtId="0" fontId="13" fillId="2" borderId="26" xfId="1" applyFont="1" applyFill="1" applyBorder="1" applyAlignment="1" applyProtection="1">
      <alignment horizontal="center" vertical="center" wrapText="1"/>
      <protection locked="0"/>
    </xf>
    <xf numFmtId="0" fontId="13" fillId="2" borderId="30" xfId="1" applyFont="1" applyFill="1" applyBorder="1" applyAlignment="1" applyProtection="1">
      <alignment horizontal="center" vertical="center" wrapText="1"/>
      <protection locked="0"/>
    </xf>
    <xf numFmtId="0" fontId="31" fillId="0" borderId="44" xfId="1" applyFont="1" applyBorder="1" applyAlignment="1">
      <alignment horizontal="center" vertical="center"/>
    </xf>
    <xf numFmtId="0" fontId="31" fillId="0" borderId="25" xfId="1" applyFont="1" applyBorder="1" applyAlignment="1">
      <alignment horizontal="center" vertical="center"/>
    </xf>
    <xf numFmtId="0" fontId="31" fillId="0" borderId="39" xfId="1" applyFont="1" applyBorder="1" applyAlignment="1">
      <alignment horizontal="center" vertical="center"/>
    </xf>
    <xf numFmtId="0" fontId="31" fillId="0" borderId="43" xfId="1" applyFont="1" applyBorder="1" applyAlignment="1">
      <alignment horizontal="center" vertical="center"/>
    </xf>
    <xf numFmtId="0" fontId="14" fillId="0" borderId="22" xfId="1" applyFont="1" applyBorder="1" applyAlignment="1" applyProtection="1">
      <alignment horizontal="center" vertical="center"/>
      <protection locked="0"/>
    </xf>
    <xf numFmtId="0" fontId="14" fillId="0" borderId="23" xfId="1" applyFont="1" applyBorder="1" applyAlignment="1" applyProtection="1">
      <alignment horizontal="center" vertical="center"/>
      <protection locked="0"/>
    </xf>
    <xf numFmtId="0" fontId="14" fillId="0" borderId="24" xfId="1" applyFont="1" applyBorder="1" applyAlignment="1" applyProtection="1">
      <alignment horizontal="center" vertical="center"/>
      <protection locked="0"/>
    </xf>
    <xf numFmtId="0" fontId="14" fillId="0" borderId="25" xfId="1" applyFont="1" applyBorder="1" applyAlignment="1" applyProtection="1">
      <alignment horizontal="center" vertical="center"/>
      <protection locked="0"/>
    </xf>
    <xf numFmtId="0" fontId="14" fillId="0" borderId="0" xfId="1" applyFont="1" applyBorder="1" applyAlignment="1" applyProtection="1">
      <alignment horizontal="center" vertical="center"/>
      <protection locked="0"/>
    </xf>
    <xf numFmtId="0" fontId="14" fillId="0" borderId="27" xfId="1" applyFont="1" applyBorder="1" applyAlignment="1" applyProtection="1">
      <alignment horizontal="center" vertical="center"/>
      <protection locked="0"/>
    </xf>
    <xf numFmtId="0" fontId="14" fillId="0" borderId="31" xfId="1" applyFont="1" applyBorder="1" applyAlignment="1" applyProtection="1">
      <alignment horizontal="center" vertical="center"/>
      <protection locked="0"/>
    </xf>
    <xf numFmtId="0" fontId="14" fillId="0" borderId="32" xfId="1" applyFont="1" applyBorder="1" applyAlignment="1" applyProtection="1">
      <alignment horizontal="center" vertical="center"/>
      <protection locked="0"/>
    </xf>
    <xf numFmtId="0" fontId="14" fillId="0" borderId="33" xfId="1" applyFont="1" applyBorder="1" applyAlignment="1" applyProtection="1">
      <alignment horizontal="center" vertical="center"/>
      <protection locked="0"/>
    </xf>
    <xf numFmtId="0" fontId="10" fillId="0" borderId="0" xfId="1" applyFont="1" applyAlignment="1" applyProtection="1">
      <protection locked="0"/>
    </xf>
    <xf numFmtId="0" fontId="13" fillId="0" borderId="0" xfId="0" applyFont="1" applyAlignment="1" applyProtection="1">
      <alignment horizontal="center" vertical="center"/>
      <protection locked="0"/>
    </xf>
    <xf numFmtId="0" fontId="10" fillId="0" borderId="1" xfId="0" applyFont="1" applyBorder="1" applyAlignment="1" applyProtection="1">
      <alignment horizontal="left" vertical="center" shrinkToFit="1"/>
      <protection locked="0"/>
    </xf>
    <xf numFmtId="0" fontId="28"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2" xfId="0" applyFont="1" applyBorder="1" applyAlignment="1" applyProtection="1">
      <alignment horizontal="center" vertical="center" wrapText="1"/>
      <protection locked="0"/>
    </xf>
    <xf numFmtId="0" fontId="27" fillId="2" borderId="1" xfId="0" applyFont="1" applyFill="1" applyBorder="1" applyAlignment="1" applyProtection="1">
      <alignment horizontal="left" vertical="center" shrinkToFit="1"/>
      <protection locked="0"/>
    </xf>
    <xf numFmtId="0" fontId="10" fillId="0" borderId="1" xfId="0" applyFont="1" applyBorder="1" applyAlignment="1" applyProtection="1">
      <alignment horizontal="center" vertical="center"/>
      <protection locked="0"/>
    </xf>
    <xf numFmtId="0" fontId="27" fillId="2" borderId="0" xfId="0" applyFont="1" applyFill="1" applyBorder="1" applyAlignment="1" applyProtection="1">
      <alignment horizontal="left" vertical="center" shrinkToFit="1"/>
      <protection locked="0"/>
    </xf>
    <xf numFmtId="0" fontId="28" fillId="0" borderId="5" xfId="0" applyFont="1" applyBorder="1" applyAlignment="1" applyProtection="1">
      <alignment horizontal="center" vertical="center" shrinkToFit="1"/>
      <protection locked="0"/>
    </xf>
    <xf numFmtId="0" fontId="28" fillId="0" borderId="6" xfId="0" applyFont="1" applyBorder="1" applyAlignment="1" applyProtection="1">
      <alignment horizontal="center" vertical="center" shrinkToFit="1"/>
      <protection locked="0"/>
    </xf>
    <xf numFmtId="0" fontId="28" fillId="0" borderId="7" xfId="0" applyFont="1" applyBorder="1" applyAlignment="1" applyProtection="1">
      <alignment horizontal="center" vertical="center" shrinkToFit="1"/>
      <protection locked="0"/>
    </xf>
    <xf numFmtId="180" fontId="28" fillId="0" borderId="15" xfId="0" applyNumberFormat="1" applyFont="1" applyBorder="1" applyAlignment="1" applyProtection="1">
      <alignment horizontal="center" vertical="center"/>
      <protection locked="0"/>
    </xf>
    <xf numFmtId="180" fontId="28" fillId="0" borderId="19" xfId="0" applyNumberFormat="1" applyFont="1" applyBorder="1" applyAlignment="1" applyProtection="1">
      <alignment horizontal="center" vertical="center"/>
      <protection locked="0"/>
    </xf>
    <xf numFmtId="180" fontId="28" fillId="0" borderId="17" xfId="0" applyNumberFormat="1" applyFont="1" applyBorder="1" applyAlignment="1" applyProtection="1">
      <alignment horizontal="center" vertical="center"/>
      <protection locked="0"/>
    </xf>
    <xf numFmtId="180" fontId="33" fillId="0" borderId="66" xfId="0" applyNumberFormat="1" applyFont="1" applyBorder="1" applyAlignment="1" applyProtection="1">
      <alignment horizontal="center" vertical="center"/>
      <protection locked="0"/>
    </xf>
    <xf numFmtId="180" fontId="33" fillId="0" borderId="67" xfId="0" applyNumberFormat="1" applyFont="1" applyBorder="1" applyAlignment="1" applyProtection="1">
      <alignment horizontal="center" vertical="center"/>
      <protection locked="0"/>
    </xf>
    <xf numFmtId="180" fontId="33" fillId="0" borderId="68" xfId="0" applyNumberFormat="1"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180" fontId="10" fillId="0" borderId="15" xfId="0" applyNumberFormat="1" applyFont="1" applyBorder="1" applyAlignment="1" applyProtection="1">
      <alignment horizontal="center" vertical="center"/>
      <protection locked="0"/>
    </xf>
    <xf numFmtId="180" fontId="10" fillId="0" borderId="19" xfId="0" applyNumberFormat="1" applyFont="1" applyBorder="1" applyAlignment="1" applyProtection="1">
      <alignment horizontal="center" vertical="center"/>
      <protection locked="0"/>
    </xf>
    <xf numFmtId="180" fontId="10" fillId="0" borderId="17" xfId="0" applyNumberFormat="1" applyFont="1" applyBorder="1" applyAlignment="1" applyProtection="1">
      <alignment horizontal="center" vertical="center"/>
      <protection locked="0"/>
    </xf>
    <xf numFmtId="180" fontId="10" fillId="0" borderId="66" xfId="0" applyNumberFormat="1" applyFont="1" applyBorder="1" applyAlignment="1" applyProtection="1">
      <alignment horizontal="center" vertical="center"/>
      <protection locked="0"/>
    </xf>
    <xf numFmtId="180" fontId="10" fillId="0" borderId="67" xfId="0" applyNumberFormat="1" applyFont="1" applyBorder="1" applyAlignment="1" applyProtection="1">
      <alignment horizontal="center" vertical="center"/>
      <protection locked="0"/>
    </xf>
    <xf numFmtId="180" fontId="10" fillId="0" borderId="68" xfId="0" applyNumberFormat="1" applyFont="1" applyBorder="1" applyAlignment="1" applyProtection="1">
      <alignment horizontal="center" vertical="center"/>
      <protection locked="0"/>
    </xf>
    <xf numFmtId="0" fontId="14" fillId="0" borderId="60" xfId="1" applyFont="1" applyBorder="1" applyAlignment="1" applyProtection="1">
      <alignment horizontal="center" vertical="center"/>
      <protection locked="0"/>
    </xf>
    <xf numFmtId="0" fontId="14" fillId="0" borderId="55" xfId="1" applyFont="1" applyBorder="1" applyAlignment="1" applyProtection="1">
      <alignment horizontal="center" vertical="center"/>
      <protection locked="0"/>
    </xf>
    <xf numFmtId="0" fontId="14" fillId="0" borderId="64" xfId="1" applyFont="1" applyBorder="1" applyAlignment="1" applyProtection="1">
      <alignment horizontal="center" vertical="center"/>
      <protection locked="0"/>
    </xf>
    <xf numFmtId="0" fontId="29" fillId="0" borderId="25" xfId="1" applyFont="1" applyBorder="1" applyAlignment="1" applyProtection="1">
      <alignment horizontal="center" vertical="center"/>
    </xf>
    <xf numFmtId="0" fontId="29" fillId="0" borderId="0" xfId="1" applyFont="1" applyBorder="1" applyAlignment="1" applyProtection="1">
      <alignment horizontal="center" vertical="center"/>
    </xf>
    <xf numFmtId="0" fontId="29" fillId="0" borderId="27" xfId="1" applyFont="1" applyBorder="1" applyAlignment="1" applyProtection="1">
      <alignment horizontal="center" vertical="center"/>
    </xf>
    <xf numFmtId="0" fontId="29" fillId="0" borderId="31" xfId="1" applyFont="1" applyBorder="1" applyAlignment="1" applyProtection="1">
      <alignment horizontal="center" vertical="center"/>
    </xf>
    <xf numFmtId="0" fontId="29" fillId="0" borderId="32" xfId="1" applyFont="1" applyBorder="1" applyAlignment="1" applyProtection="1">
      <alignment horizontal="center" vertical="center"/>
    </xf>
    <xf numFmtId="0" fontId="29" fillId="0" borderId="33" xfId="1" applyFont="1" applyBorder="1" applyAlignment="1" applyProtection="1">
      <alignment horizontal="center" vertical="center"/>
    </xf>
    <xf numFmtId="0" fontId="14" fillId="0" borderId="22" xfId="1" applyFont="1" applyBorder="1" applyAlignment="1" applyProtection="1">
      <alignment horizontal="center" vertical="center"/>
    </xf>
    <xf numFmtId="0" fontId="14" fillId="0" borderId="23" xfId="1" applyFont="1" applyBorder="1" applyAlignment="1" applyProtection="1">
      <alignment horizontal="center" vertical="center"/>
    </xf>
    <xf numFmtId="0" fontId="14" fillId="0" borderId="24" xfId="1" applyFont="1" applyBorder="1" applyAlignment="1" applyProtection="1">
      <alignment horizontal="center" vertical="center"/>
    </xf>
    <xf numFmtId="0" fontId="14" fillId="0" borderId="25" xfId="1" applyFont="1" applyBorder="1" applyAlignment="1" applyProtection="1">
      <alignment horizontal="center" vertical="center"/>
    </xf>
    <xf numFmtId="0" fontId="14" fillId="0" borderId="0" xfId="1" applyFont="1" applyBorder="1" applyAlignment="1" applyProtection="1">
      <alignment horizontal="center" vertical="center"/>
    </xf>
    <xf numFmtId="0" fontId="14" fillId="0" borderId="27" xfId="1" applyFont="1" applyBorder="1" applyAlignment="1" applyProtection="1">
      <alignment horizontal="center" vertical="center"/>
    </xf>
    <xf numFmtId="0" fontId="14" fillId="0" borderId="31" xfId="1" applyFont="1" applyBorder="1" applyAlignment="1" applyProtection="1">
      <alignment horizontal="center" vertical="center"/>
    </xf>
    <xf numFmtId="0" fontId="14" fillId="0" borderId="32" xfId="1" applyFont="1" applyBorder="1" applyAlignment="1" applyProtection="1">
      <alignment horizontal="center" vertical="center"/>
    </xf>
    <xf numFmtId="0" fontId="14" fillId="0" borderId="33" xfId="1" applyFont="1" applyBorder="1" applyAlignment="1" applyProtection="1">
      <alignment horizontal="center" vertical="center"/>
    </xf>
    <xf numFmtId="0" fontId="13" fillId="0" borderId="61" xfId="1" applyFont="1" applyBorder="1" applyAlignment="1" applyProtection="1">
      <alignment horizontal="center" vertical="center"/>
      <protection locked="0"/>
    </xf>
    <xf numFmtId="0" fontId="13" fillId="0" borderId="62" xfId="1" applyFont="1" applyBorder="1" applyAlignment="1" applyProtection="1">
      <alignment horizontal="center" vertical="center"/>
      <protection locked="0"/>
    </xf>
    <xf numFmtId="0" fontId="13" fillId="0" borderId="63" xfId="1" applyFont="1" applyBorder="1" applyAlignment="1" applyProtection="1">
      <alignment horizontal="center" vertical="center"/>
      <protection locked="0"/>
    </xf>
    <xf numFmtId="0" fontId="28" fillId="0" borderId="1" xfId="0" applyFont="1" applyBorder="1" applyAlignment="1" applyProtection="1">
      <alignment horizontal="center" vertical="center" shrinkToFit="1"/>
      <protection locked="0"/>
    </xf>
    <xf numFmtId="0" fontId="28" fillId="0" borderId="1" xfId="0" applyFont="1" applyBorder="1" applyAlignment="1" applyProtection="1">
      <alignment horizontal="left" vertical="center"/>
      <protection locked="0"/>
    </xf>
    <xf numFmtId="0" fontId="33" fillId="0" borderId="5" xfId="0" applyFont="1" applyBorder="1" applyAlignment="1">
      <alignment horizontal="center" vertical="center" shrinkToFit="1"/>
    </xf>
    <xf numFmtId="0" fontId="33" fillId="0" borderId="6" xfId="0" applyFont="1" applyBorder="1" applyAlignment="1">
      <alignment horizontal="center" vertical="center" shrinkToFit="1"/>
    </xf>
    <xf numFmtId="0" fontId="33" fillId="0" borderId="7" xfId="0" applyFont="1" applyBorder="1" applyAlignment="1">
      <alignment horizontal="center" vertical="center" shrinkToFit="1"/>
    </xf>
    <xf numFmtId="180" fontId="28" fillId="0" borderId="66" xfId="0" applyNumberFormat="1" applyFont="1" applyBorder="1" applyAlignment="1" applyProtection="1">
      <alignment horizontal="center" vertical="center"/>
      <protection locked="0"/>
    </xf>
    <xf numFmtId="180" fontId="28" fillId="0" borderId="67" xfId="0" applyNumberFormat="1" applyFont="1" applyBorder="1" applyAlignment="1" applyProtection="1">
      <alignment horizontal="center" vertical="center"/>
      <protection locked="0"/>
    </xf>
    <xf numFmtId="180" fontId="28" fillId="0" borderId="68" xfId="0" applyNumberFormat="1" applyFont="1" applyBorder="1" applyAlignment="1" applyProtection="1">
      <alignment horizontal="center" vertical="center"/>
      <protection locked="0"/>
    </xf>
    <xf numFmtId="0" fontId="10" fillId="0" borderId="13"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10" xfId="0" applyFont="1" applyBorder="1" applyAlignment="1" applyProtection="1">
      <protection locked="0"/>
    </xf>
    <xf numFmtId="178" fontId="13" fillId="0" borderId="61" xfId="1" applyNumberFormat="1" applyFont="1" applyFill="1" applyBorder="1" applyAlignment="1" applyProtection="1">
      <alignment horizontal="center" vertical="center"/>
      <protection locked="0"/>
    </xf>
    <xf numFmtId="178" fontId="13" fillId="0" borderId="62" xfId="1" applyNumberFormat="1" applyFont="1" applyFill="1" applyBorder="1" applyAlignment="1" applyProtection="1">
      <alignment horizontal="center" vertical="center"/>
      <protection locked="0"/>
    </xf>
    <xf numFmtId="178" fontId="13" fillId="0" borderId="63" xfId="1" applyNumberFormat="1" applyFont="1" applyFill="1" applyBorder="1" applyAlignment="1" applyProtection="1">
      <alignment horizontal="center" vertical="center"/>
      <protection locked="0"/>
    </xf>
    <xf numFmtId="0" fontId="14" fillId="0" borderId="69" xfId="1" applyFont="1" applyBorder="1" applyAlignment="1" applyProtection="1">
      <alignment horizontal="center" vertical="center"/>
    </xf>
    <xf numFmtId="0" fontId="14" fillId="0" borderId="70" xfId="1" applyFont="1" applyBorder="1" applyAlignment="1" applyProtection="1">
      <alignment horizontal="center" vertical="center"/>
    </xf>
    <xf numFmtId="0" fontId="34" fillId="0" borderId="25" xfId="1" applyFont="1" applyBorder="1" applyAlignment="1" applyProtection="1">
      <alignment horizontal="center" vertical="center"/>
    </xf>
    <xf numFmtId="0" fontId="34" fillId="0" borderId="27" xfId="1" applyFont="1" applyBorder="1" applyAlignment="1" applyProtection="1">
      <alignment horizontal="center" vertical="center"/>
    </xf>
    <xf numFmtId="0" fontId="34" fillId="0" borderId="31" xfId="1" applyFont="1" applyBorder="1" applyAlignment="1" applyProtection="1">
      <alignment horizontal="center" vertical="center"/>
    </xf>
    <xf numFmtId="0" fontId="34" fillId="0" borderId="33" xfId="1" applyFont="1" applyBorder="1" applyAlignment="1" applyProtection="1">
      <alignment horizontal="center" vertical="center"/>
    </xf>
    <xf numFmtId="0" fontId="22" fillId="0" borderId="0" xfId="0" applyFont="1" applyFill="1" applyAlignment="1">
      <alignment horizontal="distributed" vertical="center"/>
    </xf>
    <xf numFmtId="38" fontId="22" fillId="0" borderId="0" xfId="3" applyFont="1" applyFill="1" applyAlignment="1">
      <alignment horizontal="right" vertical="center"/>
    </xf>
    <xf numFmtId="0" fontId="19" fillId="0" borderId="0" xfId="1" applyFont="1" applyAlignment="1">
      <alignment horizontal="right" vertical="center"/>
    </xf>
    <xf numFmtId="0" fontId="32" fillId="2" borderId="0" xfId="1" applyFont="1" applyFill="1" applyAlignment="1">
      <alignment horizontal="left" vertical="center"/>
    </xf>
    <xf numFmtId="0" fontId="32" fillId="2" borderId="0" xfId="1" applyFont="1" applyFill="1" applyBorder="1" applyAlignment="1">
      <alignment horizontal="left" vertical="center" wrapText="1"/>
    </xf>
    <xf numFmtId="0" fontId="32" fillId="2" borderId="0" xfId="1" applyFont="1" applyFill="1" applyAlignment="1">
      <alignment horizontal="center" vertical="center"/>
    </xf>
    <xf numFmtId="0" fontId="19" fillId="0" borderId="0" xfId="1" applyFont="1" applyFill="1" applyAlignment="1">
      <alignment horizontal="right" vertical="center"/>
    </xf>
    <xf numFmtId="0" fontId="19" fillId="0" borderId="0" xfId="1" applyFont="1" applyFill="1" applyAlignment="1">
      <alignment horizontal="distributed" vertical="center"/>
    </xf>
    <xf numFmtId="0" fontId="21" fillId="0" borderId="0" xfId="1" applyFont="1" applyFill="1" applyAlignment="1">
      <alignment horizontal="center" vertical="center"/>
    </xf>
    <xf numFmtId="0" fontId="19" fillId="0" borderId="0" xfId="1" applyFont="1" applyFill="1" applyAlignment="1">
      <alignment horizontal="center" vertical="center"/>
    </xf>
    <xf numFmtId="0" fontId="32" fillId="2" borderId="0" xfId="1" applyFont="1" applyFill="1" applyAlignment="1" applyProtection="1">
      <alignment horizontal="left" vertical="center" shrinkToFit="1"/>
      <protection locked="0"/>
    </xf>
    <xf numFmtId="0" fontId="0" fillId="3" borderId="3" xfId="0" applyFill="1" applyBorder="1" applyAlignment="1">
      <alignment horizontal="center" vertical="center" shrinkToFi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_rels/drawing3.xml.rels>&#65279;<?xml version="1.0" encoding="utf-8" standalone="yes"?>
<Relationships xmlns="http://schemas.openxmlformats.org/package/2006/relationships">
  <Relationship Id="rId1" Type="http://schemas.openxmlformats.org/officeDocument/2006/relationships/image" Target="../media/image1.emf" />
</Relationships>
</file>

<file path=xl/drawings/_rels/drawing4.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28</xdr:col>
      <xdr:colOff>56029</xdr:colOff>
      <xdr:row>1</xdr:row>
      <xdr:rowOff>168086</xdr:rowOff>
    </xdr:from>
    <xdr:to>
      <xdr:col>39</xdr:col>
      <xdr:colOff>168087</xdr:colOff>
      <xdr:row>11</xdr:row>
      <xdr:rowOff>123264</xdr:rowOff>
    </xdr:to>
    <xdr:sp macro="" textlink="">
      <xdr:nvSpPr>
        <xdr:cNvPr id="3" name="テキスト ボックス 2"/>
        <xdr:cNvSpPr txBox="1"/>
      </xdr:nvSpPr>
      <xdr:spPr>
        <a:xfrm>
          <a:off x="7295029" y="380998"/>
          <a:ext cx="2700617" cy="208429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各シートの</a:t>
          </a:r>
          <a:r>
            <a:rPr kumimoji="1" lang="ja-JP" altLang="ja-JP" sz="1100">
              <a:solidFill>
                <a:schemeClr val="dk1"/>
              </a:solidFill>
              <a:effectLst/>
              <a:latin typeface="+mn-lt"/>
              <a:ea typeface="+mn-ea"/>
              <a:cs typeface="+mn-cs"/>
            </a:rPr>
            <a:t>ピンク色のセルは、</a:t>
          </a:r>
          <a:r>
            <a:rPr kumimoji="1" lang="ja-JP" altLang="en-US" sz="1100">
              <a:solidFill>
                <a:schemeClr val="dk1"/>
              </a:solidFill>
              <a:effectLst/>
              <a:latin typeface="+mn-lt"/>
              <a:ea typeface="+mn-ea"/>
              <a:cs typeface="+mn-cs"/>
            </a:rPr>
            <a:t>記載内容をもとに</a:t>
          </a:r>
          <a:r>
            <a:rPr kumimoji="1" lang="ja-JP" altLang="ja-JP" sz="1100">
              <a:solidFill>
                <a:schemeClr val="dk1"/>
              </a:solidFill>
              <a:effectLst/>
              <a:latin typeface="+mn-lt"/>
              <a:ea typeface="+mn-ea"/>
              <a:cs typeface="+mn-cs"/>
            </a:rPr>
            <a:t>自動計算されます</a:t>
          </a:r>
          <a:r>
            <a:rPr kumimoji="1" lang="ja-JP" altLang="en-US" sz="1100">
              <a:solidFill>
                <a:schemeClr val="dk1"/>
              </a:solidFill>
              <a:effectLst/>
              <a:latin typeface="+mn-lt"/>
              <a:ea typeface="+mn-ea"/>
              <a:cs typeface="+mn-cs"/>
            </a:rPr>
            <a:t>ので、各シートの作成後に正しく反映されているか確認をしてください。内容が正しくない場合は修正してください（セル内の計算式を消して、数値を入力していただいても構いません）。</a:t>
          </a:r>
          <a:endParaRPr kumimoji="1" lang="en-US" altLang="ja-JP" sz="1100">
            <a:solidFill>
              <a:schemeClr val="dk1"/>
            </a:solidFill>
            <a:effectLst/>
            <a:latin typeface="+mn-lt"/>
            <a:ea typeface="+mn-ea"/>
            <a:cs typeface="+mn-cs"/>
          </a:endParaRPr>
        </a:p>
      </xdr:txBody>
    </xdr:sp>
    <xdr:clientData/>
  </xdr:twoCellAnchor>
  <xdr:twoCellAnchor editAs="oneCell">
    <xdr:from>
      <xdr:col>28</xdr:col>
      <xdr:colOff>201706</xdr:colOff>
      <xdr:row>18</xdr:row>
      <xdr:rowOff>56029</xdr:rowOff>
    </xdr:from>
    <xdr:to>
      <xdr:col>38</xdr:col>
      <xdr:colOff>67235</xdr:colOff>
      <xdr:row>32</xdr:row>
      <xdr:rowOff>203986</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40706" y="3832411"/>
          <a:ext cx="2218764" cy="2882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169770</xdr:colOff>
      <xdr:row>16</xdr:row>
      <xdr:rowOff>145676</xdr:rowOff>
    </xdr:from>
    <xdr:to>
      <xdr:col>25</xdr:col>
      <xdr:colOff>156882</xdr:colOff>
      <xdr:row>21</xdr:row>
      <xdr:rowOff>89647</xdr:rowOff>
    </xdr:to>
    <xdr:sp macro="" textlink="">
      <xdr:nvSpPr>
        <xdr:cNvPr id="4" name="テキスト ボックス 3"/>
        <xdr:cNvSpPr txBox="1"/>
      </xdr:nvSpPr>
      <xdr:spPr>
        <a:xfrm>
          <a:off x="3744446" y="3585882"/>
          <a:ext cx="3023907" cy="105335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1" i="0" u="sng">
              <a:solidFill>
                <a:srgbClr val="FF0000"/>
              </a:solidFill>
              <a:effectLst/>
            </a:rPr>
            <a:t>自動計算に関係するため、必ず記載してください。</a:t>
          </a:r>
          <a:endParaRPr lang="en-US" altLang="ja-JP" sz="1100" b="1" i="0" u="sng">
            <a:solidFill>
              <a:srgbClr val="FF0000"/>
            </a:solidFill>
            <a:effectLst/>
          </a:endParaRPr>
        </a:p>
        <a:p>
          <a:r>
            <a:rPr lang="ja-JP" altLang="en-US" sz="1100" b="0" i="0" u="none">
              <a:solidFill>
                <a:srgbClr val="FF0000"/>
              </a:solidFill>
              <a:effectLst/>
            </a:rPr>
            <a:t>サービス種別はプルダウンから選択してください。</a:t>
          </a:r>
        </a:p>
        <a:p>
          <a:r>
            <a:rPr lang="ja-JP" altLang="en-US" sz="1100" b="0" i="0" u="none">
              <a:solidFill>
                <a:srgbClr val="FF0000"/>
              </a:solidFill>
              <a:effectLst/>
            </a:rPr>
            <a:t>（プルダウンはセルの右側に出ている「▼」から開くことができます）</a:t>
          </a:r>
          <a:endParaRPr lang="en-US" altLang="ja-JP" sz="1100" b="0" i="0" u="none">
            <a:solidFill>
              <a:srgbClr val="FF0000"/>
            </a:solidFill>
            <a:effectLst/>
          </a:endParaRPr>
        </a:p>
      </xdr:txBody>
    </xdr:sp>
    <xdr:clientData/>
  </xdr:twoCellAnchor>
  <xdr:twoCellAnchor>
    <xdr:from>
      <xdr:col>9</xdr:col>
      <xdr:colOff>224119</xdr:colOff>
      <xdr:row>19</xdr:row>
      <xdr:rowOff>11206</xdr:rowOff>
    </xdr:from>
    <xdr:to>
      <xdr:col>13</xdr:col>
      <xdr:colOff>169770</xdr:colOff>
      <xdr:row>20</xdr:row>
      <xdr:rowOff>67235</xdr:rowOff>
    </xdr:to>
    <xdr:cxnSp macro="">
      <xdr:nvCxnSpPr>
        <xdr:cNvPr id="6" name="直線矢印コネクタ 5"/>
        <xdr:cNvCxnSpPr>
          <a:stCxn id="4" idx="1"/>
        </xdr:cNvCxnSpPr>
      </xdr:nvCxnSpPr>
      <xdr:spPr>
        <a:xfrm flipH="1">
          <a:off x="2588560" y="4112559"/>
          <a:ext cx="1155886" cy="280147"/>
        </a:xfrm>
        <a:prstGeom prst="straightConnector1">
          <a:avLst/>
        </a:prstGeom>
        <a:ln w="1905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57710</xdr:colOff>
      <xdr:row>25</xdr:row>
      <xdr:rowOff>1</xdr:rowOff>
    </xdr:from>
    <xdr:to>
      <xdr:col>25</xdr:col>
      <xdr:colOff>190500</xdr:colOff>
      <xdr:row>27</xdr:row>
      <xdr:rowOff>168089</xdr:rowOff>
    </xdr:to>
    <xdr:sp macro="" textlink="">
      <xdr:nvSpPr>
        <xdr:cNvPr id="19" name="テキスト ボックス 18"/>
        <xdr:cNvSpPr txBox="1"/>
      </xdr:nvSpPr>
      <xdr:spPr>
        <a:xfrm>
          <a:off x="5021916" y="5255560"/>
          <a:ext cx="1780055" cy="59391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1" i="0" u="sng">
              <a:solidFill>
                <a:srgbClr val="FF0000"/>
              </a:solidFill>
              <a:effectLst/>
            </a:rPr>
            <a:t>西暦で記載してください。</a:t>
          </a:r>
          <a:endParaRPr lang="en-US" altLang="ja-JP" sz="1100" b="1" i="0" u="sng">
            <a:solidFill>
              <a:srgbClr val="FF0000"/>
            </a:solidFill>
            <a:effectLst/>
          </a:endParaRPr>
        </a:p>
        <a:p>
          <a:endParaRPr lang="en-US" altLang="ja-JP" sz="1100" b="0" i="0" u="none">
            <a:solidFill>
              <a:srgbClr val="FF0000"/>
            </a:solidFill>
            <a:effectLst/>
          </a:endParaRPr>
        </a:p>
      </xdr:txBody>
    </xdr:sp>
    <xdr:clientData/>
  </xdr:twoCellAnchor>
  <xdr:twoCellAnchor>
    <xdr:from>
      <xdr:col>13</xdr:col>
      <xdr:colOff>33618</xdr:colOff>
      <xdr:row>25</xdr:row>
      <xdr:rowOff>100853</xdr:rowOff>
    </xdr:from>
    <xdr:to>
      <xdr:col>18</xdr:col>
      <xdr:colOff>57710</xdr:colOff>
      <xdr:row>26</xdr:row>
      <xdr:rowOff>84045</xdr:rowOff>
    </xdr:to>
    <xdr:cxnSp macro="">
      <xdr:nvCxnSpPr>
        <xdr:cNvPr id="20" name="直線矢印コネクタ 19"/>
        <xdr:cNvCxnSpPr>
          <a:stCxn id="19" idx="1"/>
        </xdr:cNvCxnSpPr>
      </xdr:nvCxnSpPr>
      <xdr:spPr>
        <a:xfrm flipH="1" flipV="1">
          <a:off x="3608294" y="5356412"/>
          <a:ext cx="1413622" cy="196104"/>
        </a:xfrm>
        <a:prstGeom prst="straightConnector1">
          <a:avLst/>
        </a:prstGeom>
        <a:ln w="1905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280148</xdr:colOff>
      <xdr:row>16</xdr:row>
      <xdr:rowOff>144964</xdr:rowOff>
    </xdr:from>
    <xdr:to>
      <xdr:col>4</xdr:col>
      <xdr:colOff>810186</xdr:colOff>
      <xdr:row>20</xdr:row>
      <xdr:rowOff>190500</xdr:rowOff>
    </xdr:to>
    <xdr:sp macro="" textlink="">
      <xdr:nvSpPr>
        <xdr:cNvPr id="2" name="テキスト ボックス 1"/>
        <xdr:cNvSpPr txBox="1"/>
      </xdr:nvSpPr>
      <xdr:spPr>
        <a:xfrm>
          <a:off x="280148" y="4111846"/>
          <a:ext cx="2457450" cy="10764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effectLst/>
            </a:rPr>
            <a:t>「被保険者別一覧表（介護扶助費）」に該当する場合は○。</a:t>
          </a:r>
          <a:endParaRPr lang="en-US" altLang="ja-JP" sz="1100">
            <a:effectLst/>
          </a:endParaRPr>
        </a:p>
        <a:p>
          <a:r>
            <a:rPr lang="ja-JP" altLang="en-US" sz="1100" b="1" i="0" u="sng">
              <a:solidFill>
                <a:srgbClr val="FF0000"/>
              </a:solidFill>
              <a:effectLst/>
            </a:rPr>
            <a:t>同保険者であっても、別で行を追加してください。</a:t>
          </a:r>
          <a:endParaRPr lang="ja-JP" altLang="ja-JP" sz="1100" b="1" i="0" u="sng">
            <a:solidFill>
              <a:srgbClr val="FF0000"/>
            </a:solidFill>
            <a:effectLst/>
          </a:endParaRPr>
        </a:p>
      </xdr:txBody>
    </xdr:sp>
    <xdr:clientData/>
  </xdr:twoCellAnchor>
  <xdr:twoCellAnchor>
    <xdr:from>
      <xdr:col>1</xdr:col>
      <xdr:colOff>226971</xdr:colOff>
      <xdr:row>13</xdr:row>
      <xdr:rowOff>89648</xdr:rowOff>
    </xdr:from>
    <xdr:to>
      <xdr:col>1</xdr:col>
      <xdr:colOff>240700</xdr:colOff>
      <xdr:row>16</xdr:row>
      <xdr:rowOff>144212</xdr:rowOff>
    </xdr:to>
    <xdr:cxnSp macro="">
      <xdr:nvCxnSpPr>
        <xdr:cNvPr id="3" name="直線矢印コネクタ 2"/>
        <xdr:cNvCxnSpPr/>
      </xdr:nvCxnSpPr>
      <xdr:spPr>
        <a:xfrm flipH="1" flipV="1">
          <a:off x="540736" y="3283324"/>
          <a:ext cx="13729" cy="827770"/>
        </a:xfrm>
        <a:prstGeom prst="straightConnector1">
          <a:avLst/>
        </a:prstGeom>
        <a:ln w="25400">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17</xdr:row>
      <xdr:rowOff>67753</xdr:rowOff>
    </xdr:from>
    <xdr:to>
      <xdr:col>9</xdr:col>
      <xdr:colOff>560294</xdr:colOff>
      <xdr:row>19</xdr:row>
      <xdr:rowOff>224119</xdr:rowOff>
    </xdr:to>
    <xdr:sp macro="" textlink="">
      <xdr:nvSpPr>
        <xdr:cNvPr id="5" name="テキスト ボックス 4"/>
        <xdr:cNvSpPr txBox="1"/>
      </xdr:nvSpPr>
      <xdr:spPr>
        <a:xfrm>
          <a:off x="3697941" y="4292371"/>
          <a:ext cx="2610971" cy="6718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effectLst/>
              <a:latin typeface="+mn-lt"/>
              <a:ea typeface="+mn-ea"/>
              <a:cs typeface="+mn-cs"/>
            </a:rPr>
            <a:t>別シート</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被保険者別一覧表」の合計を保険者（区）ごとに記載</a:t>
          </a:r>
          <a:r>
            <a:rPr kumimoji="1" lang="ja-JP" altLang="en-US" sz="1100">
              <a:solidFill>
                <a:schemeClr val="dk1"/>
              </a:solidFill>
              <a:effectLst/>
              <a:latin typeface="+mn-lt"/>
              <a:ea typeface="+mn-ea"/>
              <a:cs typeface="+mn-cs"/>
            </a:rPr>
            <a:t>してください。</a:t>
          </a:r>
          <a:endParaRPr kumimoji="1" lang="en-US" altLang="ja-JP" sz="1100">
            <a:solidFill>
              <a:schemeClr val="dk1"/>
            </a:solidFill>
            <a:effectLst/>
            <a:latin typeface="+mn-lt"/>
            <a:ea typeface="+mn-ea"/>
            <a:cs typeface="+mn-cs"/>
          </a:endParaRPr>
        </a:p>
      </xdr:txBody>
    </xdr:sp>
    <xdr:clientData/>
  </xdr:twoCellAnchor>
  <xdr:twoCellAnchor>
    <xdr:from>
      <xdr:col>8</xdr:col>
      <xdr:colOff>151280</xdr:colOff>
      <xdr:row>14</xdr:row>
      <xdr:rowOff>168091</xdr:rowOff>
    </xdr:from>
    <xdr:to>
      <xdr:col>8</xdr:col>
      <xdr:colOff>249145</xdr:colOff>
      <xdr:row>17</xdr:row>
      <xdr:rowOff>67753</xdr:rowOff>
    </xdr:to>
    <xdr:cxnSp macro="">
      <xdr:nvCxnSpPr>
        <xdr:cNvPr id="6" name="直線矢印コネクタ 5"/>
        <xdr:cNvCxnSpPr>
          <a:stCxn id="5" idx="0"/>
        </xdr:cNvCxnSpPr>
      </xdr:nvCxnSpPr>
      <xdr:spPr>
        <a:xfrm flipV="1">
          <a:off x="5003427" y="3619503"/>
          <a:ext cx="97865" cy="672868"/>
        </a:xfrm>
        <a:prstGeom prst="straightConnector1">
          <a:avLst/>
        </a:prstGeom>
        <a:ln w="25400">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358587</xdr:colOff>
      <xdr:row>2</xdr:row>
      <xdr:rowOff>22412</xdr:rowOff>
    </xdr:from>
    <xdr:to>
      <xdr:col>18</xdr:col>
      <xdr:colOff>639104</xdr:colOff>
      <xdr:row>15</xdr:row>
      <xdr:rowOff>224117</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9087" y="291353"/>
          <a:ext cx="2331193" cy="3014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200025</xdr:colOff>
      <xdr:row>14</xdr:row>
      <xdr:rowOff>101598</xdr:rowOff>
    </xdr:from>
    <xdr:to>
      <xdr:col>12</xdr:col>
      <xdr:colOff>228600</xdr:colOff>
      <xdr:row>23</xdr:row>
      <xdr:rowOff>228600</xdr:rowOff>
    </xdr:to>
    <xdr:sp macro="" textlink="">
      <xdr:nvSpPr>
        <xdr:cNvPr id="3" name="テキスト ボックス 2"/>
        <xdr:cNvSpPr txBox="1"/>
      </xdr:nvSpPr>
      <xdr:spPr>
        <a:xfrm>
          <a:off x="2886075" y="3254373"/>
          <a:ext cx="3600450" cy="24415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r>
            <a:rPr kumimoji="1" lang="ja-JP" altLang="en-US" sz="1100">
              <a:latin typeface="+mn-ea"/>
              <a:ea typeface="+mn-ea"/>
            </a:rPr>
            <a:t>単位数欄</a:t>
          </a:r>
          <a:endParaRPr kumimoji="1" lang="en-US" altLang="ja-JP" sz="1100">
            <a:latin typeface="+mn-ea"/>
            <a:ea typeface="+mn-ea"/>
          </a:endParaRPr>
        </a:p>
        <a:p>
          <a:pPr>
            <a:lnSpc>
              <a:spcPts val="1400"/>
            </a:lnSpc>
          </a:pPr>
          <a:r>
            <a:rPr kumimoji="1" lang="ja-JP" altLang="en-US" sz="1100">
              <a:latin typeface="+mn-ea"/>
              <a:ea typeface="+mn-ea"/>
            </a:rPr>
            <a:t>「過誤」欄には、実際に支払われた単位数全額（取り下げ分も含めた単位数）を記載</a:t>
          </a:r>
        </a:p>
        <a:p>
          <a:pPr>
            <a:lnSpc>
              <a:spcPts val="1400"/>
            </a:lnSpc>
          </a:pPr>
          <a:r>
            <a:rPr kumimoji="1" lang="ja-JP" altLang="en-US" sz="1100">
              <a:latin typeface="+mn-ea"/>
              <a:ea typeface="+mn-ea"/>
            </a:rPr>
            <a:t>「再請求」欄には、取り下げを行う単位数を除いた単位数を記載</a:t>
          </a:r>
          <a:endParaRPr kumimoji="1" lang="en-US" altLang="ja-JP" sz="1100">
            <a:latin typeface="+mn-ea"/>
            <a:ea typeface="+mn-ea"/>
          </a:endParaRPr>
        </a:p>
        <a:p>
          <a:pPr>
            <a:lnSpc>
              <a:spcPts val="1400"/>
            </a:lnSpc>
          </a:pPr>
          <a:endParaRPr kumimoji="1" lang="en-US" altLang="ja-JP" sz="1100">
            <a:latin typeface="+mn-ea"/>
            <a:ea typeface="+mn-ea"/>
          </a:endParaRPr>
        </a:p>
        <a:p>
          <a:pPr>
            <a:lnSpc>
              <a:spcPts val="1400"/>
            </a:lnSpc>
          </a:pPr>
          <a:r>
            <a:rPr kumimoji="1" lang="en-US" altLang="ja-JP" sz="1100">
              <a:latin typeface="+mn-ea"/>
              <a:ea typeface="+mn-ea"/>
            </a:rPr>
            <a:t>※</a:t>
          </a:r>
          <a:r>
            <a:rPr kumimoji="1" lang="ja-JP" altLang="en-US" sz="1100">
              <a:latin typeface="+mn-ea"/>
              <a:ea typeface="+mn-ea"/>
            </a:rPr>
            <a:t>注意</a:t>
          </a:r>
          <a:r>
            <a:rPr kumimoji="1" lang="en-US" altLang="ja-JP" sz="1100">
              <a:latin typeface="+mn-ea"/>
              <a:ea typeface="+mn-ea"/>
            </a:rPr>
            <a:t>※</a:t>
          </a:r>
        </a:p>
        <a:p>
          <a:pPr>
            <a:lnSpc>
              <a:spcPts val="1400"/>
            </a:lnSpc>
          </a:pPr>
          <a:r>
            <a:rPr kumimoji="1" lang="ja-JP" altLang="en-US" sz="1100" b="1" u="sng">
              <a:solidFill>
                <a:srgbClr val="FF0000"/>
              </a:solidFill>
              <a:latin typeface="+mn-ea"/>
              <a:ea typeface="+mn-ea"/>
            </a:rPr>
            <a:t>「過誤」には、請求した単位数ではなく、実際に支払われた単位数を記載してください。</a:t>
          </a:r>
          <a:endParaRPr kumimoji="1" lang="en-US" altLang="ja-JP" sz="1100" b="1" u="sng">
            <a:solidFill>
              <a:srgbClr val="FF0000"/>
            </a:solidFill>
            <a:latin typeface="+mn-ea"/>
            <a:ea typeface="+mn-ea"/>
          </a:endParaRPr>
        </a:p>
        <a:p>
          <a:pPr>
            <a:lnSpc>
              <a:spcPts val="1400"/>
            </a:lnSpc>
          </a:pPr>
          <a:r>
            <a:rPr kumimoji="1" lang="ja-JP" altLang="en-US" sz="1100" b="1" u="sng">
              <a:solidFill>
                <a:srgbClr val="FF0000"/>
              </a:solidFill>
              <a:latin typeface="+mn-ea"/>
              <a:ea typeface="+mn-ea"/>
            </a:rPr>
            <a:t>処遇改善加算を算定している場合は、当該加算を加えた単位数を記載してください。</a:t>
          </a:r>
          <a:endParaRPr kumimoji="1" lang="en-US" altLang="ja-JP" sz="1100" b="1" u="sng">
            <a:solidFill>
              <a:srgbClr val="FF0000"/>
            </a:solidFill>
            <a:latin typeface="+mn-ea"/>
            <a:ea typeface="+mn-ea"/>
          </a:endParaRPr>
        </a:p>
      </xdr:txBody>
    </xdr:sp>
    <xdr:clientData/>
  </xdr:twoCellAnchor>
  <xdr:twoCellAnchor>
    <xdr:from>
      <xdr:col>7</xdr:col>
      <xdr:colOff>523875</xdr:colOff>
      <xdr:row>11</xdr:row>
      <xdr:rowOff>9527</xdr:rowOff>
    </xdr:from>
    <xdr:to>
      <xdr:col>8</xdr:col>
      <xdr:colOff>161926</xdr:colOff>
      <xdr:row>14</xdr:row>
      <xdr:rowOff>101598</xdr:rowOff>
    </xdr:to>
    <xdr:cxnSp macro="">
      <xdr:nvCxnSpPr>
        <xdr:cNvPr id="4" name="直線矢印コネクタ 3"/>
        <xdr:cNvCxnSpPr>
          <a:stCxn id="3" idx="0"/>
        </xdr:cNvCxnSpPr>
      </xdr:nvCxnSpPr>
      <xdr:spPr>
        <a:xfrm flipV="1">
          <a:off x="4686300" y="2390777"/>
          <a:ext cx="180976" cy="863596"/>
        </a:xfrm>
        <a:prstGeom prst="straightConnector1">
          <a:avLst/>
        </a:prstGeom>
        <a:ln w="25400">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361950</xdr:colOff>
      <xdr:row>32</xdr:row>
      <xdr:rowOff>153515</xdr:rowOff>
    </xdr:from>
    <xdr:to>
      <xdr:col>5</xdr:col>
      <xdr:colOff>381000</xdr:colOff>
      <xdr:row>34</xdr:row>
      <xdr:rowOff>228600</xdr:rowOff>
    </xdr:to>
    <xdr:sp macro="" textlink="">
      <xdr:nvSpPr>
        <xdr:cNvPr id="9" name="テキスト ボックス 8"/>
        <xdr:cNvSpPr txBox="1"/>
      </xdr:nvSpPr>
      <xdr:spPr>
        <a:xfrm>
          <a:off x="1676400" y="7935440"/>
          <a:ext cx="1790700" cy="58943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生活保護受給者に○</a:t>
          </a:r>
          <a:r>
            <a:rPr kumimoji="1" lang="ja-JP" altLang="en-US" sz="1100">
              <a:solidFill>
                <a:schemeClr val="dk1"/>
              </a:solidFill>
              <a:effectLst/>
              <a:latin typeface="+mn-lt"/>
              <a:ea typeface="+mn-ea"/>
              <a:cs typeface="+mn-cs"/>
            </a:rPr>
            <a:t>を</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記載してください。</a:t>
          </a:r>
          <a:endParaRPr kumimoji="1" lang="en-US" altLang="ja-JP" sz="1100">
            <a:solidFill>
              <a:schemeClr val="dk1"/>
            </a:solidFill>
            <a:effectLst/>
            <a:latin typeface="+mn-lt"/>
            <a:ea typeface="+mn-ea"/>
            <a:cs typeface="+mn-cs"/>
          </a:endParaRPr>
        </a:p>
      </xdr:txBody>
    </xdr:sp>
    <xdr:clientData/>
  </xdr:twoCellAnchor>
  <xdr:twoCellAnchor>
    <xdr:from>
      <xdr:col>3</xdr:col>
      <xdr:colOff>191025</xdr:colOff>
      <xdr:row>30</xdr:row>
      <xdr:rowOff>123825</xdr:rowOff>
    </xdr:from>
    <xdr:to>
      <xdr:col>3</xdr:col>
      <xdr:colOff>193968</xdr:colOff>
      <xdr:row>32</xdr:row>
      <xdr:rowOff>162736</xdr:rowOff>
    </xdr:to>
    <xdr:cxnSp macro="">
      <xdr:nvCxnSpPr>
        <xdr:cNvPr id="10" name="直線矢印コネクタ 9"/>
        <xdr:cNvCxnSpPr/>
      </xdr:nvCxnSpPr>
      <xdr:spPr>
        <a:xfrm flipH="1" flipV="1">
          <a:off x="2477025" y="7391400"/>
          <a:ext cx="2943" cy="553261"/>
        </a:xfrm>
        <a:prstGeom prst="straightConnector1">
          <a:avLst/>
        </a:prstGeom>
        <a:ln w="25400">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34</xdr:row>
      <xdr:rowOff>19049</xdr:rowOff>
    </xdr:from>
    <xdr:to>
      <xdr:col>14</xdr:col>
      <xdr:colOff>1</xdr:colOff>
      <xdr:row>38</xdr:row>
      <xdr:rowOff>133350</xdr:rowOff>
    </xdr:to>
    <xdr:sp macro="" textlink="">
      <xdr:nvSpPr>
        <xdr:cNvPr id="18" name="テキスト ボックス 17"/>
        <xdr:cNvSpPr txBox="1"/>
      </xdr:nvSpPr>
      <xdr:spPr>
        <a:xfrm>
          <a:off x="5200650" y="8315324"/>
          <a:ext cx="2314576" cy="11430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生活保護受給者で利用者負担額が生活保護から支給されている方についても、当該金額を被保険者欄へ</a:t>
          </a:r>
          <a:r>
            <a:rPr kumimoji="1" lang="ja-JP" altLang="en-US" sz="1100">
              <a:solidFill>
                <a:schemeClr val="dk1"/>
              </a:solidFill>
              <a:effectLst/>
              <a:latin typeface="+mn-lt"/>
              <a:ea typeface="+mn-ea"/>
              <a:cs typeface="+mn-cs"/>
            </a:rPr>
            <a:t>記載してください。</a:t>
          </a:r>
          <a:endParaRPr lang="ja-JP" altLang="ja-JP" sz="1100">
            <a:effectLst/>
          </a:endParaRPr>
        </a:p>
      </xdr:txBody>
    </xdr:sp>
    <xdr:clientData/>
  </xdr:twoCellAnchor>
  <xdr:twoCellAnchor>
    <xdr:from>
      <xdr:col>12</xdr:col>
      <xdr:colOff>196850</xdr:colOff>
      <xdr:row>31</xdr:row>
      <xdr:rowOff>9525</xdr:rowOff>
    </xdr:from>
    <xdr:to>
      <xdr:col>12</xdr:col>
      <xdr:colOff>200025</xdr:colOff>
      <xdr:row>34</xdr:row>
      <xdr:rowOff>19050</xdr:rowOff>
    </xdr:to>
    <xdr:cxnSp macro="">
      <xdr:nvCxnSpPr>
        <xdr:cNvPr id="19" name="直線矢印コネクタ 18"/>
        <xdr:cNvCxnSpPr/>
      </xdr:nvCxnSpPr>
      <xdr:spPr>
        <a:xfrm flipH="1" flipV="1">
          <a:off x="6454775" y="7534275"/>
          <a:ext cx="3175" cy="781050"/>
        </a:xfrm>
        <a:prstGeom prst="straightConnector1">
          <a:avLst/>
        </a:prstGeom>
        <a:ln w="25400">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22412</xdr:colOff>
      <xdr:row>1</xdr:row>
      <xdr:rowOff>179294</xdr:rowOff>
    </xdr:from>
    <xdr:to>
      <xdr:col>16</xdr:col>
      <xdr:colOff>257045</xdr:colOff>
      <xdr:row>15</xdr:row>
      <xdr:rowOff>56029</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5030" y="179294"/>
          <a:ext cx="2285309" cy="2958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552450</xdr:colOff>
      <xdr:row>0</xdr:row>
      <xdr:rowOff>95250</xdr:rowOff>
    </xdr:from>
    <xdr:to>
      <xdr:col>14</xdr:col>
      <xdr:colOff>333375</xdr:colOff>
      <xdr:row>2</xdr:row>
      <xdr:rowOff>28575</xdr:rowOff>
    </xdr:to>
    <xdr:sp macro="" textlink="">
      <xdr:nvSpPr>
        <xdr:cNvPr id="3" name="テキスト ボックス 2"/>
        <xdr:cNvSpPr txBox="1"/>
      </xdr:nvSpPr>
      <xdr:spPr>
        <a:xfrm>
          <a:off x="5248275" y="95250"/>
          <a:ext cx="3067050" cy="552450"/>
        </a:xfrm>
        <a:prstGeom prst="rect">
          <a:avLst/>
        </a:prstGeom>
        <a:solidFill>
          <a:srgbClr val="FFFF00"/>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Ｐゴシック"/>
              <a:ea typeface="+mn-ea"/>
              <a:cs typeface="+mn-cs"/>
            </a:rPr>
            <a:t>６５才以下の生保受給者</a:t>
          </a:r>
          <a:r>
            <a:rPr kumimoji="1" lang="ja-JP" altLang="ja-JP" sz="1100" b="1" i="0" baseline="0">
              <a:solidFill>
                <a:srgbClr val="FF0000"/>
              </a:solidFill>
              <a:effectLst/>
              <a:latin typeface="+mn-lt"/>
              <a:ea typeface="+mn-ea"/>
              <a:cs typeface="+mn-cs"/>
            </a:rPr>
            <a:t>（被保険者番号の頭に「</a:t>
          </a:r>
          <a:r>
            <a:rPr kumimoji="1" lang="en-US" altLang="ja-JP" sz="1100" b="1" i="0" baseline="0">
              <a:solidFill>
                <a:srgbClr val="FF0000"/>
              </a:solidFill>
              <a:effectLst/>
              <a:latin typeface="+mn-lt"/>
              <a:ea typeface="+mn-ea"/>
              <a:cs typeface="+mn-cs"/>
            </a:rPr>
            <a:t>H</a:t>
          </a:r>
          <a:r>
            <a:rPr kumimoji="1" lang="ja-JP" altLang="ja-JP" sz="1100" b="1" i="0" baseline="0">
              <a:solidFill>
                <a:srgbClr val="FF0000"/>
              </a:solidFill>
              <a:effectLst/>
              <a:latin typeface="+mn-lt"/>
              <a:ea typeface="+mn-ea"/>
              <a:cs typeface="+mn-cs"/>
            </a:rPr>
            <a:t>」がついている方）</a:t>
          </a:r>
          <a:r>
            <a:rPr kumimoji="1" lang="ja-JP" altLang="en-US" sz="1100" b="1" i="0" u="none" strike="noStrike" kern="0" cap="none" spc="0" normalizeH="0" baseline="0" noProof="0">
              <a:ln>
                <a:noFill/>
              </a:ln>
              <a:solidFill>
                <a:srgbClr val="FF0000"/>
              </a:solidFill>
              <a:effectLst/>
              <a:uLnTx/>
              <a:uFillTx/>
              <a:latin typeface="ＭＳ Ｐゴシック"/>
              <a:ea typeface="+mn-ea"/>
              <a:cs typeface="+mn-cs"/>
            </a:rPr>
            <a:t>がいる場合に記載。</a:t>
          </a:r>
        </a:p>
      </xdr:txBody>
    </xdr:sp>
    <xdr:clientData/>
  </xdr:twoCellAnchor>
  <xdr:twoCellAnchor>
    <xdr:from>
      <xdr:col>0</xdr:col>
      <xdr:colOff>295275</xdr:colOff>
      <xdr:row>13</xdr:row>
      <xdr:rowOff>158746</xdr:rowOff>
    </xdr:from>
    <xdr:to>
      <xdr:col>5</xdr:col>
      <xdr:colOff>428625</xdr:colOff>
      <xdr:row>23</xdr:row>
      <xdr:rowOff>28573</xdr:rowOff>
    </xdr:to>
    <xdr:sp macro="" textlink="">
      <xdr:nvSpPr>
        <xdr:cNvPr id="7" name="テキスト ボックス 6"/>
        <xdr:cNvSpPr txBox="1"/>
      </xdr:nvSpPr>
      <xdr:spPr>
        <a:xfrm>
          <a:off x="295275" y="3054346"/>
          <a:ext cx="3600450" cy="24415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r>
            <a:rPr kumimoji="1" lang="ja-JP" altLang="en-US" sz="1100">
              <a:latin typeface="+mn-ea"/>
              <a:ea typeface="+mn-ea"/>
            </a:rPr>
            <a:t>単位数欄</a:t>
          </a:r>
          <a:endParaRPr kumimoji="1" lang="en-US" altLang="ja-JP" sz="1100">
            <a:latin typeface="+mn-ea"/>
            <a:ea typeface="+mn-ea"/>
          </a:endParaRPr>
        </a:p>
        <a:p>
          <a:pPr>
            <a:lnSpc>
              <a:spcPts val="1400"/>
            </a:lnSpc>
          </a:pPr>
          <a:r>
            <a:rPr kumimoji="1" lang="ja-JP" altLang="en-US" sz="1100">
              <a:latin typeface="+mn-ea"/>
              <a:ea typeface="+mn-ea"/>
            </a:rPr>
            <a:t>「過誤」欄には、実際に支払われた単位数全額（取り下げ分も含めた単位数）を記載</a:t>
          </a:r>
        </a:p>
        <a:p>
          <a:pPr>
            <a:lnSpc>
              <a:spcPts val="1400"/>
            </a:lnSpc>
          </a:pPr>
          <a:r>
            <a:rPr kumimoji="1" lang="ja-JP" altLang="en-US" sz="1100">
              <a:latin typeface="+mn-ea"/>
              <a:ea typeface="+mn-ea"/>
            </a:rPr>
            <a:t>「再請求」欄には、取り下げを行う単位数を除いた単位数を記載</a:t>
          </a:r>
          <a:endParaRPr kumimoji="1" lang="en-US" altLang="ja-JP" sz="1100">
            <a:latin typeface="+mn-ea"/>
            <a:ea typeface="+mn-ea"/>
          </a:endParaRPr>
        </a:p>
        <a:p>
          <a:pPr>
            <a:lnSpc>
              <a:spcPts val="1400"/>
            </a:lnSpc>
          </a:pPr>
          <a:endParaRPr kumimoji="1" lang="en-US" altLang="ja-JP" sz="1100">
            <a:latin typeface="+mn-ea"/>
            <a:ea typeface="+mn-ea"/>
          </a:endParaRPr>
        </a:p>
        <a:p>
          <a:pPr>
            <a:lnSpc>
              <a:spcPts val="1400"/>
            </a:lnSpc>
          </a:pPr>
          <a:r>
            <a:rPr kumimoji="1" lang="en-US" altLang="ja-JP" sz="1100">
              <a:latin typeface="+mn-ea"/>
              <a:ea typeface="+mn-ea"/>
            </a:rPr>
            <a:t>※</a:t>
          </a:r>
          <a:r>
            <a:rPr kumimoji="1" lang="ja-JP" altLang="en-US" sz="1100">
              <a:latin typeface="+mn-ea"/>
              <a:ea typeface="+mn-ea"/>
            </a:rPr>
            <a:t>注意</a:t>
          </a:r>
          <a:r>
            <a:rPr kumimoji="1" lang="en-US" altLang="ja-JP" sz="1100">
              <a:latin typeface="+mn-ea"/>
              <a:ea typeface="+mn-ea"/>
            </a:rPr>
            <a:t>※</a:t>
          </a:r>
        </a:p>
        <a:p>
          <a:pPr>
            <a:lnSpc>
              <a:spcPts val="1400"/>
            </a:lnSpc>
          </a:pPr>
          <a:r>
            <a:rPr kumimoji="1" lang="ja-JP" altLang="en-US" sz="1100" b="1" u="sng">
              <a:solidFill>
                <a:srgbClr val="FF0000"/>
              </a:solidFill>
              <a:latin typeface="+mn-ea"/>
              <a:ea typeface="+mn-ea"/>
            </a:rPr>
            <a:t>「過誤」には、請求した単位数ではなく、実際に支払われた単位数を記載してください。</a:t>
          </a:r>
          <a:endParaRPr kumimoji="1" lang="en-US" altLang="ja-JP" sz="1100" b="1" u="sng">
            <a:solidFill>
              <a:srgbClr val="FF0000"/>
            </a:solidFill>
            <a:latin typeface="+mn-ea"/>
            <a:ea typeface="+mn-ea"/>
          </a:endParaRPr>
        </a:p>
        <a:p>
          <a:pPr>
            <a:lnSpc>
              <a:spcPts val="1400"/>
            </a:lnSpc>
          </a:pPr>
          <a:r>
            <a:rPr kumimoji="1" lang="ja-JP" altLang="en-US" sz="1100" b="1" u="sng">
              <a:solidFill>
                <a:srgbClr val="FF0000"/>
              </a:solidFill>
              <a:latin typeface="+mn-ea"/>
              <a:ea typeface="+mn-ea"/>
            </a:rPr>
            <a:t>処遇改善加算を算定している場合は、当該加算を加えた単位数を記載してください。</a:t>
          </a:r>
          <a:endParaRPr kumimoji="1" lang="en-US" altLang="ja-JP" sz="1100" b="1" u="sng">
            <a:solidFill>
              <a:srgbClr val="FF0000"/>
            </a:solidFill>
            <a:latin typeface="+mn-ea"/>
            <a:ea typeface="+mn-ea"/>
          </a:endParaRPr>
        </a:p>
      </xdr:txBody>
    </xdr:sp>
    <xdr:clientData/>
  </xdr:twoCellAnchor>
  <xdr:twoCellAnchor>
    <xdr:from>
      <xdr:col>2</xdr:col>
      <xdr:colOff>676275</xdr:colOff>
      <xdr:row>9</xdr:row>
      <xdr:rowOff>142875</xdr:rowOff>
    </xdr:from>
    <xdr:to>
      <xdr:col>6</xdr:col>
      <xdr:colOff>104775</xdr:colOff>
      <xdr:row>13</xdr:row>
      <xdr:rowOff>158746</xdr:rowOff>
    </xdr:to>
    <xdr:cxnSp macro="">
      <xdr:nvCxnSpPr>
        <xdr:cNvPr id="8" name="直線矢印コネクタ 7"/>
        <xdr:cNvCxnSpPr>
          <a:stCxn id="7" idx="0"/>
        </xdr:cNvCxnSpPr>
      </xdr:nvCxnSpPr>
      <xdr:spPr>
        <a:xfrm flipV="1">
          <a:off x="2095500" y="2057400"/>
          <a:ext cx="2019300" cy="996946"/>
        </a:xfrm>
        <a:prstGeom prst="straightConnector1">
          <a:avLst/>
        </a:prstGeom>
        <a:ln w="25400">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390525</xdr:colOff>
      <xdr:row>24</xdr:row>
      <xdr:rowOff>200023</xdr:rowOff>
    </xdr:from>
    <xdr:to>
      <xdr:col>11</xdr:col>
      <xdr:colOff>371476</xdr:colOff>
      <xdr:row>29</xdr:row>
      <xdr:rowOff>19050</xdr:rowOff>
    </xdr:to>
    <xdr:sp macro="" textlink="">
      <xdr:nvSpPr>
        <xdr:cNvPr id="9" name="テキスト ボックス 8"/>
        <xdr:cNvSpPr txBox="1"/>
      </xdr:nvSpPr>
      <xdr:spPr>
        <a:xfrm>
          <a:off x="3429000" y="5924548"/>
          <a:ext cx="3257551" cy="110490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r>
            <a:rPr kumimoji="1" lang="ja-JP" altLang="en-US" sz="1100"/>
            <a:t>金額欄</a:t>
          </a:r>
          <a:endParaRPr kumimoji="1" lang="en-US" altLang="ja-JP" sz="1100"/>
        </a:p>
        <a:p>
          <a:pPr>
            <a:lnSpc>
              <a:spcPts val="1400"/>
            </a:lnSpc>
          </a:pPr>
          <a:r>
            <a:rPr kumimoji="1" lang="ja-JP" altLang="en-US" sz="1100"/>
            <a:t>「保険者」欄には、生活保護へ請求した金額を記載</a:t>
          </a:r>
          <a:endParaRPr kumimoji="1" lang="en-US" altLang="ja-JP" sz="1100"/>
        </a:p>
        <a:p>
          <a:pPr>
            <a:lnSpc>
              <a:spcPts val="1400"/>
            </a:lnSpc>
          </a:pPr>
          <a:r>
            <a:rPr kumimoji="1" lang="ja-JP" altLang="en-US" sz="1100"/>
            <a:t>「被保険者」欄には、被保険者負担分がある利用者についてのみ、当該金額を記載</a:t>
          </a:r>
        </a:p>
      </xdr:txBody>
    </xdr:sp>
    <xdr:clientData/>
  </xdr:twoCellAnchor>
  <xdr:twoCellAnchor>
    <xdr:from>
      <xdr:col>9</xdr:col>
      <xdr:colOff>361951</xdr:colOff>
      <xdr:row>19</xdr:row>
      <xdr:rowOff>28576</xdr:rowOff>
    </xdr:from>
    <xdr:to>
      <xdr:col>9</xdr:col>
      <xdr:colOff>381000</xdr:colOff>
      <xdr:row>24</xdr:row>
      <xdr:rowOff>200023</xdr:rowOff>
    </xdr:to>
    <xdr:cxnSp macro="">
      <xdr:nvCxnSpPr>
        <xdr:cNvPr id="10" name="直線矢印コネクタ 9"/>
        <xdr:cNvCxnSpPr>
          <a:stCxn id="9" idx="0"/>
        </xdr:cNvCxnSpPr>
      </xdr:nvCxnSpPr>
      <xdr:spPr>
        <a:xfrm flipV="1">
          <a:off x="5057776" y="4467226"/>
          <a:ext cx="19049" cy="1457322"/>
        </a:xfrm>
        <a:prstGeom prst="straightConnector1">
          <a:avLst/>
        </a:prstGeom>
        <a:ln w="25400">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jsb16vpro01\Redirect$\Users\0220370\Desktop\&#33258;&#20027;&#28857;&#26908;&#32080;&#26524;&#22577;&#21578;&#26360;&#12398;&#20462;&#27491;\jishutenken-kisairei2904.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点検結果報告書"/>
      <sheetName val="(1)保険者別一覧表"/>
      <sheetName val="(2)-1被保険者別一覧表（介護給付）"/>
      <sheetName val="(2)-2被保険者別一覧 (介護扶助)"/>
      <sheetName val="完了報告書"/>
      <sheetName val="リスト"/>
    </sheetNames>
    <sheetDataSet>
      <sheetData sheetId="0">
        <row r="24">
          <cell r="G24" t="str">
            <v>訪問介護</v>
          </cell>
        </row>
      </sheetData>
      <sheetData sheetId="1" refreshError="1"/>
      <sheetData sheetId="2" refreshError="1"/>
      <sheetData sheetId="3" refreshError="1"/>
      <sheetData sheetId="4" refreshError="1"/>
      <sheetData sheetId="5">
        <row r="2">
          <cell r="A2" t="str">
            <v>訪問介護</v>
          </cell>
          <cell r="B2">
            <v>11.05</v>
          </cell>
          <cell r="C2" t="str">
            <v>訪問介護</v>
          </cell>
          <cell r="D2">
            <v>10.84</v>
          </cell>
          <cell r="E2" t="str">
            <v>訪問介護</v>
          </cell>
          <cell r="F2">
            <v>10.7</v>
          </cell>
        </row>
        <row r="3">
          <cell r="A3" t="str">
            <v>訪問入浴介護</v>
          </cell>
          <cell r="B3">
            <v>11.05</v>
          </cell>
          <cell r="C3" t="str">
            <v>訪問入浴介護</v>
          </cell>
          <cell r="D3">
            <v>10.84</v>
          </cell>
          <cell r="E3" t="str">
            <v>訪問入浴介護</v>
          </cell>
          <cell r="F3">
            <v>10.7</v>
          </cell>
        </row>
        <row r="4">
          <cell r="A4" t="str">
            <v>訪問看護</v>
          </cell>
          <cell r="B4">
            <v>11.05</v>
          </cell>
          <cell r="C4" t="str">
            <v>訪問看護</v>
          </cell>
          <cell r="D4">
            <v>10.84</v>
          </cell>
          <cell r="E4" t="str">
            <v>訪問看護</v>
          </cell>
          <cell r="F4">
            <v>10.55</v>
          </cell>
        </row>
        <row r="5">
          <cell r="A5" t="str">
            <v>訪問リハビリテーション</v>
          </cell>
          <cell r="B5">
            <v>10.83</v>
          </cell>
          <cell r="C5" t="str">
            <v>訪問リハビリテーション</v>
          </cell>
          <cell r="D5">
            <v>10.66</v>
          </cell>
          <cell r="E5" t="str">
            <v>訪問リハビリテーション</v>
          </cell>
          <cell r="F5">
            <v>10.55</v>
          </cell>
        </row>
        <row r="6">
          <cell r="A6" t="str">
            <v>通所介護</v>
          </cell>
          <cell r="B6">
            <v>10.68</v>
          </cell>
          <cell r="C6" t="str">
            <v>通所介護</v>
          </cell>
          <cell r="D6">
            <v>10.54</v>
          </cell>
          <cell r="E6" t="str">
            <v>通所介護</v>
          </cell>
          <cell r="F6">
            <v>10.45</v>
          </cell>
        </row>
        <row r="7">
          <cell r="A7" t="str">
            <v>通所リハビリテーション</v>
          </cell>
          <cell r="B7">
            <v>10.83</v>
          </cell>
          <cell r="C7" t="str">
            <v>通所リハビリテーション</v>
          </cell>
          <cell r="D7">
            <v>10.66</v>
          </cell>
          <cell r="E7" t="str">
            <v>通所リハビリテーション</v>
          </cell>
          <cell r="F7">
            <v>10.55</v>
          </cell>
        </row>
        <row r="8">
          <cell r="A8" t="str">
            <v>短期入所生活介護</v>
          </cell>
          <cell r="B8">
            <v>10.83</v>
          </cell>
          <cell r="C8" t="str">
            <v>短期入所生活介護</v>
          </cell>
          <cell r="D8">
            <v>10.54</v>
          </cell>
          <cell r="E8" t="str">
            <v>短期入所生活介護</v>
          </cell>
          <cell r="F8">
            <v>10.45</v>
          </cell>
        </row>
        <row r="9">
          <cell r="A9" t="str">
            <v>短期入所療養介護</v>
          </cell>
          <cell r="B9">
            <v>10.68</v>
          </cell>
          <cell r="C9" t="str">
            <v>短期入所療養介護</v>
          </cell>
          <cell r="D9">
            <v>10.54</v>
          </cell>
          <cell r="E9" t="str">
            <v>短期入所療養介護</v>
          </cell>
          <cell r="F9">
            <v>10.45</v>
          </cell>
        </row>
        <row r="10">
          <cell r="A10" t="str">
            <v>特定施設入所者生活介護</v>
          </cell>
          <cell r="B10">
            <v>10.68</v>
          </cell>
          <cell r="C10" t="str">
            <v>特定施設入所者生活介護</v>
          </cell>
          <cell r="D10">
            <v>10.54</v>
          </cell>
          <cell r="E10" t="str">
            <v>特定施設入所者生活介護</v>
          </cell>
          <cell r="F10">
            <v>10.45</v>
          </cell>
        </row>
        <row r="11">
          <cell r="A11" t="str">
            <v>居宅療養管理指導</v>
          </cell>
          <cell r="B11">
            <v>10</v>
          </cell>
          <cell r="C11" t="str">
            <v>居宅療養管理指導</v>
          </cell>
          <cell r="D11">
            <v>10</v>
          </cell>
          <cell r="E11" t="str">
            <v>居宅療養管理指導</v>
          </cell>
          <cell r="F11">
            <v>10</v>
          </cell>
        </row>
        <row r="12">
          <cell r="A12" t="str">
            <v>福祉用具貸与</v>
          </cell>
          <cell r="B12">
            <v>10</v>
          </cell>
          <cell r="C12" t="str">
            <v>福祉用具貸与</v>
          </cell>
          <cell r="D12">
            <v>10</v>
          </cell>
          <cell r="E12" t="str">
            <v>福祉用具貸与</v>
          </cell>
          <cell r="F12">
            <v>10</v>
          </cell>
        </row>
        <row r="13">
          <cell r="A13" t="str">
            <v>居宅介護支援</v>
          </cell>
          <cell r="B13">
            <v>11.05</v>
          </cell>
          <cell r="C13" t="str">
            <v>居宅介護支援</v>
          </cell>
          <cell r="D13">
            <v>10.84</v>
          </cell>
          <cell r="E13" t="str">
            <v>居宅介護支援</v>
          </cell>
          <cell r="F13">
            <v>10.7</v>
          </cell>
        </row>
        <row r="14">
          <cell r="A14" t="str">
            <v>介護老人福祉施設</v>
          </cell>
          <cell r="B14">
            <v>10.68</v>
          </cell>
          <cell r="C14" t="str">
            <v>介護老人福祉施設</v>
          </cell>
          <cell r="D14">
            <v>10.54</v>
          </cell>
          <cell r="E14" t="str">
            <v>介護老人福祉施設</v>
          </cell>
          <cell r="F14">
            <v>10.45</v>
          </cell>
        </row>
        <row r="15">
          <cell r="A15" t="str">
            <v>介護老人保健施設</v>
          </cell>
          <cell r="B15">
            <v>10.68</v>
          </cell>
          <cell r="C15" t="str">
            <v>介護老人保健施設</v>
          </cell>
          <cell r="D15">
            <v>10.54</v>
          </cell>
          <cell r="E15" t="str">
            <v>介護老人保健施設</v>
          </cell>
          <cell r="F15">
            <v>10.45</v>
          </cell>
        </row>
        <row r="16">
          <cell r="A16" t="str">
            <v>介護療養型医療施設</v>
          </cell>
          <cell r="B16">
            <v>10.68</v>
          </cell>
          <cell r="C16" t="str">
            <v>介護療養型医療施設</v>
          </cell>
          <cell r="D16">
            <v>10.54</v>
          </cell>
          <cell r="E16" t="str">
            <v>介護療養型医療施設</v>
          </cell>
          <cell r="F16">
            <v>10.45</v>
          </cell>
        </row>
        <row r="17">
          <cell r="A17" t="str">
            <v>定期巡回・随時対応型訪問介護看護</v>
          </cell>
          <cell r="B17">
            <v>11.05</v>
          </cell>
          <cell r="C17" t="str">
            <v>定期巡回・随時対応型訪問介護看護</v>
          </cell>
          <cell r="D17">
            <v>10.84</v>
          </cell>
          <cell r="E17" t="str">
            <v>夜間対応型訪問介護</v>
          </cell>
          <cell r="F17">
            <v>10.7</v>
          </cell>
        </row>
        <row r="18">
          <cell r="A18" t="str">
            <v>夜間対応型訪問介護</v>
          </cell>
          <cell r="B18">
            <v>11.05</v>
          </cell>
          <cell r="C18" t="str">
            <v>夜間対応型訪問介護</v>
          </cell>
          <cell r="D18">
            <v>10.84</v>
          </cell>
          <cell r="E18" t="str">
            <v>認知症対応型通所介護</v>
          </cell>
          <cell r="F18">
            <v>10.55</v>
          </cell>
        </row>
        <row r="19">
          <cell r="A19" t="str">
            <v>認知症対応型通所介護</v>
          </cell>
          <cell r="B19">
            <v>10.83</v>
          </cell>
          <cell r="C19" t="str">
            <v>認知症対応型通所介護</v>
          </cell>
          <cell r="D19">
            <v>10.66</v>
          </cell>
          <cell r="E19" t="str">
            <v>小規模多機能型居宅介護</v>
          </cell>
          <cell r="F19">
            <v>10.55</v>
          </cell>
        </row>
        <row r="20">
          <cell r="A20" t="str">
            <v>小規模多機能型居宅介護</v>
          </cell>
          <cell r="B20">
            <v>10.83</v>
          </cell>
          <cell r="C20" t="str">
            <v>小規模多機能型居宅介護</v>
          </cell>
          <cell r="D20">
            <v>10.66</v>
          </cell>
          <cell r="E20" t="str">
            <v>地域密着型介護老人福祉施設入所者生活介護</v>
          </cell>
          <cell r="F20">
            <v>10.45</v>
          </cell>
        </row>
        <row r="21">
          <cell r="A21" t="str">
            <v>地域密着型介護老人福祉施設入所者生活介護</v>
          </cell>
          <cell r="B21">
            <v>10.68</v>
          </cell>
          <cell r="C21" t="str">
            <v>地域密着型介護老人福祉施設入所者生活介護</v>
          </cell>
          <cell r="D21">
            <v>10.54</v>
          </cell>
          <cell r="E21" t="str">
            <v>地域密着型特定施設入居者生活介護</v>
          </cell>
          <cell r="F21">
            <v>10.45</v>
          </cell>
        </row>
        <row r="22">
          <cell r="A22" t="str">
            <v>地域密着型特定施設入居者生活介護</v>
          </cell>
          <cell r="B22">
            <v>10.68</v>
          </cell>
          <cell r="C22" t="str">
            <v>地域密着型特定施設入居者生活介護</v>
          </cell>
          <cell r="D22">
            <v>10.54</v>
          </cell>
          <cell r="E22" t="str">
            <v>認知症対応型共同生活介護</v>
          </cell>
          <cell r="F22">
            <v>10.45</v>
          </cell>
        </row>
        <row r="23">
          <cell r="A23" t="str">
            <v>認知症対応型共同生活介護</v>
          </cell>
          <cell r="B23">
            <v>10.68</v>
          </cell>
          <cell r="C23" t="str">
            <v>認知症対応型共同生活介護</v>
          </cell>
          <cell r="D23">
            <v>10.54</v>
          </cell>
          <cell r="E23" t="str">
            <v>介護予防支援</v>
          </cell>
          <cell r="F23">
            <v>10.7</v>
          </cell>
        </row>
        <row r="24">
          <cell r="A24" t="str">
            <v>看護小規模多機能型居宅介護</v>
          </cell>
          <cell r="B24">
            <v>10.83</v>
          </cell>
          <cell r="C24" t="str">
            <v>複合型サービス</v>
          </cell>
          <cell r="D24">
            <v>10.66</v>
          </cell>
          <cell r="E24" t="str">
            <v>配食サービス</v>
          </cell>
        </row>
        <row r="25">
          <cell r="A25" t="str">
            <v>介護予防支援</v>
          </cell>
          <cell r="B25">
            <v>11.05</v>
          </cell>
          <cell r="C25" t="str">
            <v>介護予防支援</v>
          </cell>
          <cell r="D25">
            <v>10.84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tabSelected="1" view="pageBreakPreview" zoomScale="85" zoomScaleNormal="100" zoomScaleSheetLayoutView="85" workbookViewId="0">
      <selection activeCell="AT14" sqref="AT14"/>
    </sheetView>
  </sheetViews>
  <sheetFormatPr defaultColWidth="3.125" defaultRowHeight="16.5" customHeight="1"/>
  <cols>
    <col min="1" max="3" width="3.125" style="34"/>
    <col min="4" max="4" width="3.75" style="34" customWidth="1"/>
    <col min="5" max="5" width="3.125" style="34"/>
    <col min="6" max="6" width="4" style="34" customWidth="1"/>
    <col min="7" max="7" width="3.875" style="34" customWidth="1"/>
    <col min="8" max="8" width="4" style="34" customWidth="1"/>
    <col min="9" max="9" width="3.125" style="34"/>
    <col min="10" max="10" width="3.5" style="34" bestFit="1" customWidth="1"/>
    <col min="11" max="11" width="5" style="34" customWidth="1"/>
    <col min="12" max="12" width="3.5" style="34" customWidth="1"/>
    <col min="13" max="13" width="3.75" style="34" customWidth="1"/>
    <col min="14" max="14" width="4.125" style="34" customWidth="1"/>
    <col min="15" max="15" width="3.5" style="34" bestFit="1" customWidth="1"/>
    <col min="16" max="16" width="4.375" style="34" customWidth="1"/>
    <col min="17" max="17" width="3.125" style="34" customWidth="1"/>
    <col min="18" max="25" width="3.125" style="34"/>
    <col min="26" max="26" width="3.125" style="34" customWidth="1"/>
    <col min="27" max="27" width="2.125" style="34" customWidth="1"/>
    <col min="28" max="262" width="3.125" style="34"/>
    <col min="263" max="263" width="5.875" style="34" customWidth="1"/>
    <col min="264" max="264" width="5" style="34" customWidth="1"/>
    <col min="265" max="265" width="3.5" style="34" customWidth="1"/>
    <col min="266" max="266" width="3.75" style="34" customWidth="1"/>
    <col min="267" max="267" width="4.125" style="34" customWidth="1"/>
    <col min="268" max="268" width="6.125" style="34" customWidth="1"/>
    <col min="269" max="269" width="5.375" style="34" customWidth="1"/>
    <col min="270" max="278" width="3.125" style="34"/>
    <col min="279" max="282" width="0" style="34" hidden="1" customWidth="1"/>
    <col min="283" max="518" width="3.125" style="34"/>
    <col min="519" max="519" width="5.875" style="34" customWidth="1"/>
    <col min="520" max="520" width="5" style="34" customWidth="1"/>
    <col min="521" max="521" width="3.5" style="34" customWidth="1"/>
    <col min="522" max="522" width="3.75" style="34" customWidth="1"/>
    <col min="523" max="523" width="4.125" style="34" customWidth="1"/>
    <col min="524" max="524" width="6.125" style="34" customWidth="1"/>
    <col min="525" max="525" width="5.375" style="34" customWidth="1"/>
    <col min="526" max="534" width="3.125" style="34"/>
    <col min="535" max="538" width="0" style="34" hidden="1" customWidth="1"/>
    <col min="539" max="774" width="3.125" style="34"/>
    <col min="775" max="775" width="5.875" style="34" customWidth="1"/>
    <col min="776" max="776" width="5" style="34" customWidth="1"/>
    <col min="777" max="777" width="3.5" style="34" customWidth="1"/>
    <col min="778" max="778" width="3.75" style="34" customWidth="1"/>
    <col min="779" max="779" width="4.125" style="34" customWidth="1"/>
    <col min="780" max="780" width="6.125" style="34" customWidth="1"/>
    <col min="781" max="781" width="5.375" style="34" customWidth="1"/>
    <col min="782" max="790" width="3.125" style="34"/>
    <col min="791" max="794" width="0" style="34" hidden="1" customWidth="1"/>
    <col min="795" max="1030" width="3.125" style="34"/>
    <col min="1031" max="1031" width="5.875" style="34" customWidth="1"/>
    <col min="1032" max="1032" width="5" style="34" customWidth="1"/>
    <col min="1033" max="1033" width="3.5" style="34" customWidth="1"/>
    <col min="1034" max="1034" width="3.75" style="34" customWidth="1"/>
    <col min="1035" max="1035" width="4.125" style="34" customWidth="1"/>
    <col min="1036" max="1036" width="6.125" style="34" customWidth="1"/>
    <col min="1037" max="1037" width="5.375" style="34" customWidth="1"/>
    <col min="1038" max="1046" width="3.125" style="34"/>
    <col min="1047" max="1050" width="0" style="34" hidden="1" customWidth="1"/>
    <col min="1051" max="1286" width="3.125" style="34"/>
    <col min="1287" max="1287" width="5.875" style="34" customWidth="1"/>
    <col min="1288" max="1288" width="5" style="34" customWidth="1"/>
    <col min="1289" max="1289" width="3.5" style="34" customWidth="1"/>
    <col min="1290" max="1290" width="3.75" style="34" customWidth="1"/>
    <col min="1291" max="1291" width="4.125" style="34" customWidth="1"/>
    <col min="1292" max="1292" width="6.125" style="34" customWidth="1"/>
    <col min="1293" max="1293" width="5.375" style="34" customWidth="1"/>
    <col min="1294" max="1302" width="3.125" style="34"/>
    <col min="1303" max="1306" width="0" style="34" hidden="1" customWidth="1"/>
    <col min="1307" max="1542" width="3.125" style="34"/>
    <col min="1543" max="1543" width="5.875" style="34" customWidth="1"/>
    <col min="1544" max="1544" width="5" style="34" customWidth="1"/>
    <col min="1545" max="1545" width="3.5" style="34" customWidth="1"/>
    <col min="1546" max="1546" width="3.75" style="34" customWidth="1"/>
    <col min="1547" max="1547" width="4.125" style="34" customWidth="1"/>
    <col min="1548" max="1548" width="6.125" style="34" customWidth="1"/>
    <col min="1549" max="1549" width="5.375" style="34" customWidth="1"/>
    <col min="1550" max="1558" width="3.125" style="34"/>
    <col min="1559" max="1562" width="0" style="34" hidden="1" customWidth="1"/>
    <col min="1563" max="1798" width="3.125" style="34"/>
    <col min="1799" max="1799" width="5.875" style="34" customWidth="1"/>
    <col min="1800" max="1800" width="5" style="34" customWidth="1"/>
    <col min="1801" max="1801" width="3.5" style="34" customWidth="1"/>
    <col min="1802" max="1802" width="3.75" style="34" customWidth="1"/>
    <col min="1803" max="1803" width="4.125" style="34" customWidth="1"/>
    <col min="1804" max="1804" width="6.125" style="34" customWidth="1"/>
    <col min="1805" max="1805" width="5.375" style="34" customWidth="1"/>
    <col min="1806" max="1814" width="3.125" style="34"/>
    <col min="1815" max="1818" width="0" style="34" hidden="1" customWidth="1"/>
    <col min="1819" max="2054" width="3.125" style="34"/>
    <col min="2055" max="2055" width="5.875" style="34" customWidth="1"/>
    <col min="2056" max="2056" width="5" style="34" customWidth="1"/>
    <col min="2057" max="2057" width="3.5" style="34" customWidth="1"/>
    <col min="2058" max="2058" width="3.75" style="34" customWidth="1"/>
    <col min="2059" max="2059" width="4.125" style="34" customWidth="1"/>
    <col min="2060" max="2060" width="6.125" style="34" customWidth="1"/>
    <col min="2061" max="2061" width="5.375" style="34" customWidth="1"/>
    <col min="2062" max="2070" width="3.125" style="34"/>
    <col min="2071" max="2074" width="0" style="34" hidden="1" customWidth="1"/>
    <col min="2075" max="2310" width="3.125" style="34"/>
    <col min="2311" max="2311" width="5.875" style="34" customWidth="1"/>
    <col min="2312" max="2312" width="5" style="34" customWidth="1"/>
    <col min="2313" max="2313" width="3.5" style="34" customWidth="1"/>
    <col min="2314" max="2314" width="3.75" style="34" customWidth="1"/>
    <col min="2315" max="2315" width="4.125" style="34" customWidth="1"/>
    <col min="2316" max="2316" width="6.125" style="34" customWidth="1"/>
    <col min="2317" max="2317" width="5.375" style="34" customWidth="1"/>
    <col min="2318" max="2326" width="3.125" style="34"/>
    <col min="2327" max="2330" width="0" style="34" hidden="1" customWidth="1"/>
    <col min="2331" max="2566" width="3.125" style="34"/>
    <col min="2567" max="2567" width="5.875" style="34" customWidth="1"/>
    <col min="2568" max="2568" width="5" style="34" customWidth="1"/>
    <col min="2569" max="2569" width="3.5" style="34" customWidth="1"/>
    <col min="2570" max="2570" width="3.75" style="34" customWidth="1"/>
    <col min="2571" max="2571" width="4.125" style="34" customWidth="1"/>
    <col min="2572" max="2572" width="6.125" style="34" customWidth="1"/>
    <col min="2573" max="2573" width="5.375" style="34" customWidth="1"/>
    <col min="2574" max="2582" width="3.125" style="34"/>
    <col min="2583" max="2586" width="0" style="34" hidden="1" customWidth="1"/>
    <col min="2587" max="2822" width="3.125" style="34"/>
    <col min="2823" max="2823" width="5.875" style="34" customWidth="1"/>
    <col min="2824" max="2824" width="5" style="34" customWidth="1"/>
    <col min="2825" max="2825" width="3.5" style="34" customWidth="1"/>
    <col min="2826" max="2826" width="3.75" style="34" customWidth="1"/>
    <col min="2827" max="2827" width="4.125" style="34" customWidth="1"/>
    <col min="2828" max="2828" width="6.125" style="34" customWidth="1"/>
    <col min="2829" max="2829" width="5.375" style="34" customWidth="1"/>
    <col min="2830" max="2838" width="3.125" style="34"/>
    <col min="2839" max="2842" width="0" style="34" hidden="1" customWidth="1"/>
    <col min="2843" max="3078" width="3.125" style="34"/>
    <col min="3079" max="3079" width="5.875" style="34" customWidth="1"/>
    <col min="3080" max="3080" width="5" style="34" customWidth="1"/>
    <col min="3081" max="3081" width="3.5" style="34" customWidth="1"/>
    <col min="3082" max="3082" width="3.75" style="34" customWidth="1"/>
    <col min="3083" max="3083" width="4.125" style="34" customWidth="1"/>
    <col min="3084" max="3084" width="6.125" style="34" customWidth="1"/>
    <col min="3085" max="3085" width="5.375" style="34" customWidth="1"/>
    <col min="3086" max="3094" width="3.125" style="34"/>
    <col min="3095" max="3098" width="0" style="34" hidden="1" customWidth="1"/>
    <col min="3099" max="3334" width="3.125" style="34"/>
    <col min="3335" max="3335" width="5.875" style="34" customWidth="1"/>
    <col min="3336" max="3336" width="5" style="34" customWidth="1"/>
    <col min="3337" max="3337" width="3.5" style="34" customWidth="1"/>
    <col min="3338" max="3338" width="3.75" style="34" customWidth="1"/>
    <col min="3339" max="3339" width="4.125" style="34" customWidth="1"/>
    <col min="3340" max="3340" width="6.125" style="34" customWidth="1"/>
    <col min="3341" max="3341" width="5.375" style="34" customWidth="1"/>
    <col min="3342" max="3350" width="3.125" style="34"/>
    <col min="3351" max="3354" width="0" style="34" hidden="1" customWidth="1"/>
    <col min="3355" max="3590" width="3.125" style="34"/>
    <col min="3591" max="3591" width="5.875" style="34" customWidth="1"/>
    <col min="3592" max="3592" width="5" style="34" customWidth="1"/>
    <col min="3593" max="3593" width="3.5" style="34" customWidth="1"/>
    <col min="3594" max="3594" width="3.75" style="34" customWidth="1"/>
    <col min="3595" max="3595" width="4.125" style="34" customWidth="1"/>
    <col min="3596" max="3596" width="6.125" style="34" customWidth="1"/>
    <col min="3597" max="3597" width="5.375" style="34" customWidth="1"/>
    <col min="3598" max="3606" width="3.125" style="34"/>
    <col min="3607" max="3610" width="0" style="34" hidden="1" customWidth="1"/>
    <col min="3611" max="3846" width="3.125" style="34"/>
    <col min="3847" max="3847" width="5.875" style="34" customWidth="1"/>
    <col min="3848" max="3848" width="5" style="34" customWidth="1"/>
    <col min="3849" max="3849" width="3.5" style="34" customWidth="1"/>
    <col min="3850" max="3850" width="3.75" style="34" customWidth="1"/>
    <col min="3851" max="3851" width="4.125" style="34" customWidth="1"/>
    <col min="3852" max="3852" width="6.125" style="34" customWidth="1"/>
    <col min="3853" max="3853" width="5.375" style="34" customWidth="1"/>
    <col min="3854" max="3862" width="3.125" style="34"/>
    <col min="3863" max="3866" width="0" style="34" hidden="1" customWidth="1"/>
    <col min="3867" max="4102" width="3.125" style="34"/>
    <col min="4103" max="4103" width="5.875" style="34" customWidth="1"/>
    <col min="4104" max="4104" width="5" style="34" customWidth="1"/>
    <col min="4105" max="4105" width="3.5" style="34" customWidth="1"/>
    <col min="4106" max="4106" width="3.75" style="34" customWidth="1"/>
    <col min="4107" max="4107" width="4.125" style="34" customWidth="1"/>
    <col min="4108" max="4108" width="6.125" style="34" customWidth="1"/>
    <col min="4109" max="4109" width="5.375" style="34" customWidth="1"/>
    <col min="4110" max="4118" width="3.125" style="34"/>
    <col min="4119" max="4122" width="0" style="34" hidden="1" customWidth="1"/>
    <col min="4123" max="4358" width="3.125" style="34"/>
    <col min="4359" max="4359" width="5.875" style="34" customWidth="1"/>
    <col min="4360" max="4360" width="5" style="34" customWidth="1"/>
    <col min="4361" max="4361" width="3.5" style="34" customWidth="1"/>
    <col min="4362" max="4362" width="3.75" style="34" customWidth="1"/>
    <col min="4363" max="4363" width="4.125" style="34" customWidth="1"/>
    <col min="4364" max="4364" width="6.125" style="34" customWidth="1"/>
    <col min="4365" max="4365" width="5.375" style="34" customWidth="1"/>
    <col min="4366" max="4374" width="3.125" style="34"/>
    <col min="4375" max="4378" width="0" style="34" hidden="1" customWidth="1"/>
    <col min="4379" max="4614" width="3.125" style="34"/>
    <col min="4615" max="4615" width="5.875" style="34" customWidth="1"/>
    <col min="4616" max="4616" width="5" style="34" customWidth="1"/>
    <col min="4617" max="4617" width="3.5" style="34" customWidth="1"/>
    <col min="4618" max="4618" width="3.75" style="34" customWidth="1"/>
    <col min="4619" max="4619" width="4.125" style="34" customWidth="1"/>
    <col min="4620" max="4620" width="6.125" style="34" customWidth="1"/>
    <col min="4621" max="4621" width="5.375" style="34" customWidth="1"/>
    <col min="4622" max="4630" width="3.125" style="34"/>
    <col min="4631" max="4634" width="0" style="34" hidden="1" customWidth="1"/>
    <col min="4635" max="4870" width="3.125" style="34"/>
    <col min="4871" max="4871" width="5.875" style="34" customWidth="1"/>
    <col min="4872" max="4872" width="5" style="34" customWidth="1"/>
    <col min="4873" max="4873" width="3.5" style="34" customWidth="1"/>
    <col min="4874" max="4874" width="3.75" style="34" customWidth="1"/>
    <col min="4875" max="4875" width="4.125" style="34" customWidth="1"/>
    <col min="4876" max="4876" width="6.125" style="34" customWidth="1"/>
    <col min="4877" max="4877" width="5.375" style="34" customWidth="1"/>
    <col min="4878" max="4886" width="3.125" style="34"/>
    <col min="4887" max="4890" width="0" style="34" hidden="1" customWidth="1"/>
    <col min="4891" max="5126" width="3.125" style="34"/>
    <col min="5127" max="5127" width="5.875" style="34" customWidth="1"/>
    <col min="5128" max="5128" width="5" style="34" customWidth="1"/>
    <col min="5129" max="5129" width="3.5" style="34" customWidth="1"/>
    <col min="5130" max="5130" width="3.75" style="34" customWidth="1"/>
    <col min="5131" max="5131" width="4.125" style="34" customWidth="1"/>
    <col min="5132" max="5132" width="6.125" style="34" customWidth="1"/>
    <col min="5133" max="5133" width="5.375" style="34" customWidth="1"/>
    <col min="5134" max="5142" width="3.125" style="34"/>
    <col min="5143" max="5146" width="0" style="34" hidden="1" customWidth="1"/>
    <col min="5147" max="5382" width="3.125" style="34"/>
    <col min="5383" max="5383" width="5.875" style="34" customWidth="1"/>
    <col min="5384" max="5384" width="5" style="34" customWidth="1"/>
    <col min="5385" max="5385" width="3.5" style="34" customWidth="1"/>
    <col min="5386" max="5386" width="3.75" style="34" customWidth="1"/>
    <col min="5387" max="5387" width="4.125" style="34" customWidth="1"/>
    <col min="5388" max="5388" width="6.125" style="34" customWidth="1"/>
    <col min="5389" max="5389" width="5.375" style="34" customWidth="1"/>
    <col min="5390" max="5398" width="3.125" style="34"/>
    <col min="5399" max="5402" width="0" style="34" hidden="1" customWidth="1"/>
    <col min="5403" max="5638" width="3.125" style="34"/>
    <col min="5639" max="5639" width="5.875" style="34" customWidth="1"/>
    <col min="5640" max="5640" width="5" style="34" customWidth="1"/>
    <col min="5641" max="5641" width="3.5" style="34" customWidth="1"/>
    <col min="5642" max="5642" width="3.75" style="34" customWidth="1"/>
    <col min="5643" max="5643" width="4.125" style="34" customWidth="1"/>
    <col min="5644" max="5644" width="6.125" style="34" customWidth="1"/>
    <col min="5645" max="5645" width="5.375" style="34" customWidth="1"/>
    <col min="5646" max="5654" width="3.125" style="34"/>
    <col min="5655" max="5658" width="0" style="34" hidden="1" customWidth="1"/>
    <col min="5659" max="5894" width="3.125" style="34"/>
    <col min="5895" max="5895" width="5.875" style="34" customWidth="1"/>
    <col min="5896" max="5896" width="5" style="34" customWidth="1"/>
    <col min="5897" max="5897" width="3.5" style="34" customWidth="1"/>
    <col min="5898" max="5898" width="3.75" style="34" customWidth="1"/>
    <col min="5899" max="5899" width="4.125" style="34" customWidth="1"/>
    <col min="5900" max="5900" width="6.125" style="34" customWidth="1"/>
    <col min="5901" max="5901" width="5.375" style="34" customWidth="1"/>
    <col min="5902" max="5910" width="3.125" style="34"/>
    <col min="5911" max="5914" width="0" style="34" hidden="1" customWidth="1"/>
    <col min="5915" max="6150" width="3.125" style="34"/>
    <col min="6151" max="6151" width="5.875" style="34" customWidth="1"/>
    <col min="6152" max="6152" width="5" style="34" customWidth="1"/>
    <col min="6153" max="6153" width="3.5" style="34" customWidth="1"/>
    <col min="6154" max="6154" width="3.75" style="34" customWidth="1"/>
    <col min="6155" max="6155" width="4.125" style="34" customWidth="1"/>
    <col min="6156" max="6156" width="6.125" style="34" customWidth="1"/>
    <col min="6157" max="6157" width="5.375" style="34" customWidth="1"/>
    <col min="6158" max="6166" width="3.125" style="34"/>
    <col min="6167" max="6170" width="0" style="34" hidden="1" customWidth="1"/>
    <col min="6171" max="6406" width="3.125" style="34"/>
    <col min="6407" max="6407" width="5.875" style="34" customWidth="1"/>
    <col min="6408" max="6408" width="5" style="34" customWidth="1"/>
    <col min="6409" max="6409" width="3.5" style="34" customWidth="1"/>
    <col min="6410" max="6410" width="3.75" style="34" customWidth="1"/>
    <col min="6411" max="6411" width="4.125" style="34" customWidth="1"/>
    <col min="6412" max="6412" width="6.125" style="34" customWidth="1"/>
    <col min="6413" max="6413" width="5.375" style="34" customWidth="1"/>
    <col min="6414" max="6422" width="3.125" style="34"/>
    <col min="6423" max="6426" width="0" style="34" hidden="1" customWidth="1"/>
    <col min="6427" max="6662" width="3.125" style="34"/>
    <col min="6663" max="6663" width="5.875" style="34" customWidth="1"/>
    <col min="6664" max="6664" width="5" style="34" customWidth="1"/>
    <col min="6665" max="6665" width="3.5" style="34" customWidth="1"/>
    <col min="6666" max="6666" width="3.75" style="34" customWidth="1"/>
    <col min="6667" max="6667" width="4.125" style="34" customWidth="1"/>
    <col min="6668" max="6668" width="6.125" style="34" customWidth="1"/>
    <col min="6669" max="6669" width="5.375" style="34" customWidth="1"/>
    <col min="6670" max="6678" width="3.125" style="34"/>
    <col min="6679" max="6682" width="0" style="34" hidden="1" customWidth="1"/>
    <col min="6683" max="6918" width="3.125" style="34"/>
    <col min="6919" max="6919" width="5.875" style="34" customWidth="1"/>
    <col min="6920" max="6920" width="5" style="34" customWidth="1"/>
    <col min="6921" max="6921" width="3.5" style="34" customWidth="1"/>
    <col min="6922" max="6922" width="3.75" style="34" customWidth="1"/>
    <col min="6923" max="6923" width="4.125" style="34" customWidth="1"/>
    <col min="6924" max="6924" width="6.125" style="34" customWidth="1"/>
    <col min="6925" max="6925" width="5.375" style="34" customWidth="1"/>
    <col min="6926" max="6934" width="3.125" style="34"/>
    <col min="6935" max="6938" width="0" style="34" hidden="1" customWidth="1"/>
    <col min="6939" max="7174" width="3.125" style="34"/>
    <col min="7175" max="7175" width="5.875" style="34" customWidth="1"/>
    <col min="7176" max="7176" width="5" style="34" customWidth="1"/>
    <col min="7177" max="7177" width="3.5" style="34" customWidth="1"/>
    <col min="7178" max="7178" width="3.75" style="34" customWidth="1"/>
    <col min="7179" max="7179" width="4.125" style="34" customWidth="1"/>
    <col min="7180" max="7180" width="6.125" style="34" customWidth="1"/>
    <col min="7181" max="7181" width="5.375" style="34" customWidth="1"/>
    <col min="7182" max="7190" width="3.125" style="34"/>
    <col min="7191" max="7194" width="0" style="34" hidden="1" customWidth="1"/>
    <col min="7195" max="7430" width="3.125" style="34"/>
    <col min="7431" max="7431" width="5.875" style="34" customWidth="1"/>
    <col min="7432" max="7432" width="5" style="34" customWidth="1"/>
    <col min="7433" max="7433" width="3.5" style="34" customWidth="1"/>
    <col min="7434" max="7434" width="3.75" style="34" customWidth="1"/>
    <col min="7435" max="7435" width="4.125" style="34" customWidth="1"/>
    <col min="7436" max="7436" width="6.125" style="34" customWidth="1"/>
    <col min="7437" max="7437" width="5.375" style="34" customWidth="1"/>
    <col min="7438" max="7446" width="3.125" style="34"/>
    <col min="7447" max="7450" width="0" style="34" hidden="1" customWidth="1"/>
    <col min="7451" max="7686" width="3.125" style="34"/>
    <col min="7687" max="7687" width="5.875" style="34" customWidth="1"/>
    <col min="7688" max="7688" width="5" style="34" customWidth="1"/>
    <col min="7689" max="7689" width="3.5" style="34" customWidth="1"/>
    <col min="7690" max="7690" width="3.75" style="34" customWidth="1"/>
    <col min="7691" max="7691" width="4.125" style="34" customWidth="1"/>
    <col min="7692" max="7692" width="6.125" style="34" customWidth="1"/>
    <col min="7693" max="7693" width="5.375" style="34" customWidth="1"/>
    <col min="7694" max="7702" width="3.125" style="34"/>
    <col min="7703" max="7706" width="0" style="34" hidden="1" customWidth="1"/>
    <col min="7707" max="7942" width="3.125" style="34"/>
    <col min="7943" max="7943" width="5.875" style="34" customWidth="1"/>
    <col min="7944" max="7944" width="5" style="34" customWidth="1"/>
    <col min="7945" max="7945" width="3.5" style="34" customWidth="1"/>
    <col min="7946" max="7946" width="3.75" style="34" customWidth="1"/>
    <col min="7947" max="7947" width="4.125" style="34" customWidth="1"/>
    <col min="7948" max="7948" width="6.125" style="34" customWidth="1"/>
    <col min="7949" max="7949" width="5.375" style="34" customWidth="1"/>
    <col min="7950" max="7958" width="3.125" style="34"/>
    <col min="7959" max="7962" width="0" style="34" hidden="1" customWidth="1"/>
    <col min="7963" max="8198" width="3.125" style="34"/>
    <col min="8199" max="8199" width="5.875" style="34" customWidth="1"/>
    <col min="8200" max="8200" width="5" style="34" customWidth="1"/>
    <col min="8201" max="8201" width="3.5" style="34" customWidth="1"/>
    <col min="8202" max="8202" width="3.75" style="34" customWidth="1"/>
    <col min="8203" max="8203" width="4.125" style="34" customWidth="1"/>
    <col min="8204" max="8204" width="6.125" style="34" customWidth="1"/>
    <col min="8205" max="8205" width="5.375" style="34" customWidth="1"/>
    <col min="8206" max="8214" width="3.125" style="34"/>
    <col min="8215" max="8218" width="0" style="34" hidden="1" customWidth="1"/>
    <col min="8219" max="8454" width="3.125" style="34"/>
    <col min="8455" max="8455" width="5.875" style="34" customWidth="1"/>
    <col min="8456" max="8456" width="5" style="34" customWidth="1"/>
    <col min="8457" max="8457" width="3.5" style="34" customWidth="1"/>
    <col min="8458" max="8458" width="3.75" style="34" customWidth="1"/>
    <col min="8459" max="8459" width="4.125" style="34" customWidth="1"/>
    <col min="8460" max="8460" width="6.125" style="34" customWidth="1"/>
    <col min="8461" max="8461" width="5.375" style="34" customWidth="1"/>
    <col min="8462" max="8470" width="3.125" style="34"/>
    <col min="8471" max="8474" width="0" style="34" hidden="1" customWidth="1"/>
    <col min="8475" max="8710" width="3.125" style="34"/>
    <col min="8711" max="8711" width="5.875" style="34" customWidth="1"/>
    <col min="8712" max="8712" width="5" style="34" customWidth="1"/>
    <col min="8713" max="8713" width="3.5" style="34" customWidth="1"/>
    <col min="8714" max="8714" width="3.75" style="34" customWidth="1"/>
    <col min="8715" max="8715" width="4.125" style="34" customWidth="1"/>
    <col min="8716" max="8716" width="6.125" style="34" customWidth="1"/>
    <col min="8717" max="8717" width="5.375" style="34" customWidth="1"/>
    <col min="8718" max="8726" width="3.125" style="34"/>
    <col min="8727" max="8730" width="0" style="34" hidden="1" customWidth="1"/>
    <col min="8731" max="8966" width="3.125" style="34"/>
    <col min="8967" max="8967" width="5.875" style="34" customWidth="1"/>
    <col min="8968" max="8968" width="5" style="34" customWidth="1"/>
    <col min="8969" max="8969" width="3.5" style="34" customWidth="1"/>
    <col min="8970" max="8970" width="3.75" style="34" customWidth="1"/>
    <col min="8971" max="8971" width="4.125" style="34" customWidth="1"/>
    <col min="8972" max="8972" width="6.125" style="34" customWidth="1"/>
    <col min="8973" max="8973" width="5.375" style="34" customWidth="1"/>
    <col min="8974" max="8982" width="3.125" style="34"/>
    <col min="8983" max="8986" width="0" style="34" hidden="1" customWidth="1"/>
    <col min="8987" max="9222" width="3.125" style="34"/>
    <col min="9223" max="9223" width="5.875" style="34" customWidth="1"/>
    <col min="9224" max="9224" width="5" style="34" customWidth="1"/>
    <col min="9225" max="9225" width="3.5" style="34" customWidth="1"/>
    <col min="9226" max="9226" width="3.75" style="34" customWidth="1"/>
    <col min="9227" max="9227" width="4.125" style="34" customWidth="1"/>
    <col min="9228" max="9228" width="6.125" style="34" customWidth="1"/>
    <col min="9229" max="9229" width="5.375" style="34" customWidth="1"/>
    <col min="9230" max="9238" width="3.125" style="34"/>
    <col min="9239" max="9242" width="0" style="34" hidden="1" customWidth="1"/>
    <col min="9243" max="9478" width="3.125" style="34"/>
    <col min="9479" max="9479" width="5.875" style="34" customWidth="1"/>
    <col min="9480" max="9480" width="5" style="34" customWidth="1"/>
    <col min="9481" max="9481" width="3.5" style="34" customWidth="1"/>
    <col min="9482" max="9482" width="3.75" style="34" customWidth="1"/>
    <col min="9483" max="9483" width="4.125" style="34" customWidth="1"/>
    <col min="9484" max="9484" width="6.125" style="34" customWidth="1"/>
    <col min="9485" max="9485" width="5.375" style="34" customWidth="1"/>
    <col min="9486" max="9494" width="3.125" style="34"/>
    <col min="9495" max="9498" width="0" style="34" hidden="1" customWidth="1"/>
    <col min="9499" max="9734" width="3.125" style="34"/>
    <col min="9735" max="9735" width="5.875" style="34" customWidth="1"/>
    <col min="9736" max="9736" width="5" style="34" customWidth="1"/>
    <col min="9737" max="9737" width="3.5" style="34" customWidth="1"/>
    <col min="9738" max="9738" width="3.75" style="34" customWidth="1"/>
    <col min="9739" max="9739" width="4.125" style="34" customWidth="1"/>
    <col min="9740" max="9740" width="6.125" style="34" customWidth="1"/>
    <col min="9741" max="9741" width="5.375" style="34" customWidth="1"/>
    <col min="9742" max="9750" width="3.125" style="34"/>
    <col min="9751" max="9754" width="0" style="34" hidden="1" customWidth="1"/>
    <col min="9755" max="9990" width="3.125" style="34"/>
    <col min="9991" max="9991" width="5.875" style="34" customWidth="1"/>
    <col min="9992" max="9992" width="5" style="34" customWidth="1"/>
    <col min="9993" max="9993" width="3.5" style="34" customWidth="1"/>
    <col min="9994" max="9994" width="3.75" style="34" customWidth="1"/>
    <col min="9995" max="9995" width="4.125" style="34" customWidth="1"/>
    <col min="9996" max="9996" width="6.125" style="34" customWidth="1"/>
    <col min="9997" max="9997" width="5.375" style="34" customWidth="1"/>
    <col min="9998" max="10006" width="3.125" style="34"/>
    <col min="10007" max="10010" width="0" style="34" hidden="1" customWidth="1"/>
    <col min="10011" max="10246" width="3.125" style="34"/>
    <col min="10247" max="10247" width="5.875" style="34" customWidth="1"/>
    <col min="10248" max="10248" width="5" style="34" customWidth="1"/>
    <col min="10249" max="10249" width="3.5" style="34" customWidth="1"/>
    <col min="10250" max="10250" width="3.75" style="34" customWidth="1"/>
    <col min="10251" max="10251" width="4.125" style="34" customWidth="1"/>
    <col min="10252" max="10252" width="6.125" style="34" customWidth="1"/>
    <col min="10253" max="10253" width="5.375" style="34" customWidth="1"/>
    <col min="10254" max="10262" width="3.125" style="34"/>
    <col min="10263" max="10266" width="0" style="34" hidden="1" customWidth="1"/>
    <col min="10267" max="10502" width="3.125" style="34"/>
    <col min="10503" max="10503" width="5.875" style="34" customWidth="1"/>
    <col min="10504" max="10504" width="5" style="34" customWidth="1"/>
    <col min="10505" max="10505" width="3.5" style="34" customWidth="1"/>
    <col min="10506" max="10506" width="3.75" style="34" customWidth="1"/>
    <col min="10507" max="10507" width="4.125" style="34" customWidth="1"/>
    <col min="10508" max="10508" width="6.125" style="34" customWidth="1"/>
    <col min="10509" max="10509" width="5.375" style="34" customWidth="1"/>
    <col min="10510" max="10518" width="3.125" style="34"/>
    <col min="10519" max="10522" width="0" style="34" hidden="1" customWidth="1"/>
    <col min="10523" max="10758" width="3.125" style="34"/>
    <col min="10759" max="10759" width="5.875" style="34" customWidth="1"/>
    <col min="10760" max="10760" width="5" style="34" customWidth="1"/>
    <col min="10761" max="10761" width="3.5" style="34" customWidth="1"/>
    <col min="10762" max="10762" width="3.75" style="34" customWidth="1"/>
    <col min="10763" max="10763" width="4.125" style="34" customWidth="1"/>
    <col min="10764" max="10764" width="6.125" style="34" customWidth="1"/>
    <col min="10765" max="10765" width="5.375" style="34" customWidth="1"/>
    <col min="10766" max="10774" width="3.125" style="34"/>
    <col min="10775" max="10778" width="0" style="34" hidden="1" customWidth="1"/>
    <col min="10779" max="11014" width="3.125" style="34"/>
    <col min="11015" max="11015" width="5.875" style="34" customWidth="1"/>
    <col min="11016" max="11016" width="5" style="34" customWidth="1"/>
    <col min="11017" max="11017" width="3.5" style="34" customWidth="1"/>
    <col min="11018" max="11018" width="3.75" style="34" customWidth="1"/>
    <col min="11019" max="11019" width="4.125" style="34" customWidth="1"/>
    <col min="11020" max="11020" width="6.125" style="34" customWidth="1"/>
    <col min="11021" max="11021" width="5.375" style="34" customWidth="1"/>
    <col min="11022" max="11030" width="3.125" style="34"/>
    <col min="11031" max="11034" width="0" style="34" hidden="1" customWidth="1"/>
    <col min="11035" max="11270" width="3.125" style="34"/>
    <col min="11271" max="11271" width="5.875" style="34" customWidth="1"/>
    <col min="11272" max="11272" width="5" style="34" customWidth="1"/>
    <col min="11273" max="11273" width="3.5" style="34" customWidth="1"/>
    <col min="11274" max="11274" width="3.75" style="34" customWidth="1"/>
    <col min="11275" max="11275" width="4.125" style="34" customWidth="1"/>
    <col min="11276" max="11276" width="6.125" style="34" customWidth="1"/>
    <col min="11277" max="11277" width="5.375" style="34" customWidth="1"/>
    <col min="11278" max="11286" width="3.125" style="34"/>
    <col min="11287" max="11290" width="0" style="34" hidden="1" customWidth="1"/>
    <col min="11291" max="11526" width="3.125" style="34"/>
    <col min="11527" max="11527" width="5.875" style="34" customWidth="1"/>
    <col min="11528" max="11528" width="5" style="34" customWidth="1"/>
    <col min="11529" max="11529" width="3.5" style="34" customWidth="1"/>
    <col min="11530" max="11530" width="3.75" style="34" customWidth="1"/>
    <col min="11531" max="11531" width="4.125" style="34" customWidth="1"/>
    <col min="11532" max="11532" width="6.125" style="34" customWidth="1"/>
    <col min="11533" max="11533" width="5.375" style="34" customWidth="1"/>
    <col min="11534" max="11542" width="3.125" style="34"/>
    <col min="11543" max="11546" width="0" style="34" hidden="1" customWidth="1"/>
    <col min="11547" max="11782" width="3.125" style="34"/>
    <col min="11783" max="11783" width="5.875" style="34" customWidth="1"/>
    <col min="11784" max="11784" width="5" style="34" customWidth="1"/>
    <col min="11785" max="11785" width="3.5" style="34" customWidth="1"/>
    <col min="11786" max="11786" width="3.75" style="34" customWidth="1"/>
    <col min="11787" max="11787" width="4.125" style="34" customWidth="1"/>
    <col min="11788" max="11788" width="6.125" style="34" customWidth="1"/>
    <col min="11789" max="11789" width="5.375" style="34" customWidth="1"/>
    <col min="11790" max="11798" width="3.125" style="34"/>
    <col min="11799" max="11802" width="0" style="34" hidden="1" customWidth="1"/>
    <col min="11803" max="12038" width="3.125" style="34"/>
    <col min="12039" max="12039" width="5.875" style="34" customWidth="1"/>
    <col min="12040" max="12040" width="5" style="34" customWidth="1"/>
    <col min="12041" max="12041" width="3.5" style="34" customWidth="1"/>
    <col min="12042" max="12042" width="3.75" style="34" customWidth="1"/>
    <col min="12043" max="12043" width="4.125" style="34" customWidth="1"/>
    <col min="12044" max="12044" width="6.125" style="34" customWidth="1"/>
    <col min="12045" max="12045" width="5.375" style="34" customWidth="1"/>
    <col min="12046" max="12054" width="3.125" style="34"/>
    <col min="12055" max="12058" width="0" style="34" hidden="1" customWidth="1"/>
    <col min="12059" max="12294" width="3.125" style="34"/>
    <col min="12295" max="12295" width="5.875" style="34" customWidth="1"/>
    <col min="12296" max="12296" width="5" style="34" customWidth="1"/>
    <col min="12297" max="12297" width="3.5" style="34" customWidth="1"/>
    <col min="12298" max="12298" width="3.75" style="34" customWidth="1"/>
    <col min="12299" max="12299" width="4.125" style="34" customWidth="1"/>
    <col min="12300" max="12300" width="6.125" style="34" customWidth="1"/>
    <col min="12301" max="12301" width="5.375" style="34" customWidth="1"/>
    <col min="12302" max="12310" width="3.125" style="34"/>
    <col min="12311" max="12314" width="0" style="34" hidden="1" customWidth="1"/>
    <col min="12315" max="12550" width="3.125" style="34"/>
    <col min="12551" max="12551" width="5.875" style="34" customWidth="1"/>
    <col min="12552" max="12552" width="5" style="34" customWidth="1"/>
    <col min="12553" max="12553" width="3.5" style="34" customWidth="1"/>
    <col min="12554" max="12554" width="3.75" style="34" customWidth="1"/>
    <col min="12555" max="12555" width="4.125" style="34" customWidth="1"/>
    <col min="12556" max="12556" width="6.125" style="34" customWidth="1"/>
    <col min="12557" max="12557" width="5.375" style="34" customWidth="1"/>
    <col min="12558" max="12566" width="3.125" style="34"/>
    <col min="12567" max="12570" width="0" style="34" hidden="1" customWidth="1"/>
    <col min="12571" max="12806" width="3.125" style="34"/>
    <col min="12807" max="12807" width="5.875" style="34" customWidth="1"/>
    <col min="12808" max="12808" width="5" style="34" customWidth="1"/>
    <col min="12809" max="12809" width="3.5" style="34" customWidth="1"/>
    <col min="12810" max="12810" width="3.75" style="34" customWidth="1"/>
    <col min="12811" max="12811" width="4.125" style="34" customWidth="1"/>
    <col min="12812" max="12812" width="6.125" style="34" customWidth="1"/>
    <col min="12813" max="12813" width="5.375" style="34" customWidth="1"/>
    <col min="12814" max="12822" width="3.125" style="34"/>
    <col min="12823" max="12826" width="0" style="34" hidden="1" customWidth="1"/>
    <col min="12827" max="13062" width="3.125" style="34"/>
    <col min="13063" max="13063" width="5.875" style="34" customWidth="1"/>
    <col min="13064" max="13064" width="5" style="34" customWidth="1"/>
    <col min="13065" max="13065" width="3.5" style="34" customWidth="1"/>
    <col min="13066" max="13066" width="3.75" style="34" customWidth="1"/>
    <col min="13067" max="13067" width="4.125" style="34" customWidth="1"/>
    <col min="13068" max="13068" width="6.125" style="34" customWidth="1"/>
    <col min="13069" max="13069" width="5.375" style="34" customWidth="1"/>
    <col min="13070" max="13078" width="3.125" style="34"/>
    <col min="13079" max="13082" width="0" style="34" hidden="1" customWidth="1"/>
    <col min="13083" max="13318" width="3.125" style="34"/>
    <col min="13319" max="13319" width="5.875" style="34" customWidth="1"/>
    <col min="13320" max="13320" width="5" style="34" customWidth="1"/>
    <col min="13321" max="13321" width="3.5" style="34" customWidth="1"/>
    <col min="13322" max="13322" width="3.75" style="34" customWidth="1"/>
    <col min="13323" max="13323" width="4.125" style="34" customWidth="1"/>
    <col min="13324" max="13324" width="6.125" style="34" customWidth="1"/>
    <col min="13325" max="13325" width="5.375" style="34" customWidth="1"/>
    <col min="13326" max="13334" width="3.125" style="34"/>
    <col min="13335" max="13338" width="0" style="34" hidden="1" customWidth="1"/>
    <col min="13339" max="13574" width="3.125" style="34"/>
    <col min="13575" max="13575" width="5.875" style="34" customWidth="1"/>
    <col min="13576" max="13576" width="5" style="34" customWidth="1"/>
    <col min="13577" max="13577" width="3.5" style="34" customWidth="1"/>
    <col min="13578" max="13578" width="3.75" style="34" customWidth="1"/>
    <col min="13579" max="13579" width="4.125" style="34" customWidth="1"/>
    <col min="13580" max="13580" width="6.125" style="34" customWidth="1"/>
    <col min="13581" max="13581" width="5.375" style="34" customWidth="1"/>
    <col min="13582" max="13590" width="3.125" style="34"/>
    <col min="13591" max="13594" width="0" style="34" hidden="1" customWidth="1"/>
    <col min="13595" max="13830" width="3.125" style="34"/>
    <col min="13831" max="13831" width="5.875" style="34" customWidth="1"/>
    <col min="13832" max="13832" width="5" style="34" customWidth="1"/>
    <col min="13833" max="13833" width="3.5" style="34" customWidth="1"/>
    <col min="13834" max="13834" width="3.75" style="34" customWidth="1"/>
    <col min="13835" max="13835" width="4.125" style="34" customWidth="1"/>
    <col min="13836" max="13836" width="6.125" style="34" customWidth="1"/>
    <col min="13837" max="13837" width="5.375" style="34" customWidth="1"/>
    <col min="13838" max="13846" width="3.125" style="34"/>
    <col min="13847" max="13850" width="0" style="34" hidden="1" customWidth="1"/>
    <col min="13851" max="14086" width="3.125" style="34"/>
    <col min="14087" max="14087" width="5.875" style="34" customWidth="1"/>
    <col min="14088" max="14088" width="5" style="34" customWidth="1"/>
    <col min="14089" max="14089" width="3.5" style="34" customWidth="1"/>
    <col min="14090" max="14090" width="3.75" style="34" customWidth="1"/>
    <col min="14091" max="14091" width="4.125" style="34" customWidth="1"/>
    <col min="14092" max="14092" width="6.125" style="34" customWidth="1"/>
    <col min="14093" max="14093" width="5.375" style="34" customWidth="1"/>
    <col min="14094" max="14102" width="3.125" style="34"/>
    <col min="14103" max="14106" width="0" style="34" hidden="1" customWidth="1"/>
    <col min="14107" max="14342" width="3.125" style="34"/>
    <col min="14343" max="14343" width="5.875" style="34" customWidth="1"/>
    <col min="14344" max="14344" width="5" style="34" customWidth="1"/>
    <col min="14345" max="14345" width="3.5" style="34" customWidth="1"/>
    <col min="14346" max="14346" width="3.75" style="34" customWidth="1"/>
    <col min="14347" max="14347" width="4.125" style="34" customWidth="1"/>
    <col min="14348" max="14348" width="6.125" style="34" customWidth="1"/>
    <col min="14349" max="14349" width="5.375" style="34" customWidth="1"/>
    <col min="14350" max="14358" width="3.125" style="34"/>
    <col min="14359" max="14362" width="0" style="34" hidden="1" customWidth="1"/>
    <col min="14363" max="14598" width="3.125" style="34"/>
    <col min="14599" max="14599" width="5.875" style="34" customWidth="1"/>
    <col min="14600" max="14600" width="5" style="34" customWidth="1"/>
    <col min="14601" max="14601" width="3.5" style="34" customWidth="1"/>
    <col min="14602" max="14602" width="3.75" style="34" customWidth="1"/>
    <col min="14603" max="14603" width="4.125" style="34" customWidth="1"/>
    <col min="14604" max="14604" width="6.125" style="34" customWidth="1"/>
    <col min="14605" max="14605" width="5.375" style="34" customWidth="1"/>
    <col min="14606" max="14614" width="3.125" style="34"/>
    <col min="14615" max="14618" width="0" style="34" hidden="1" customWidth="1"/>
    <col min="14619" max="14854" width="3.125" style="34"/>
    <col min="14855" max="14855" width="5.875" style="34" customWidth="1"/>
    <col min="14856" max="14856" width="5" style="34" customWidth="1"/>
    <col min="14857" max="14857" width="3.5" style="34" customWidth="1"/>
    <col min="14858" max="14858" width="3.75" style="34" customWidth="1"/>
    <col min="14859" max="14859" width="4.125" style="34" customWidth="1"/>
    <col min="14860" max="14860" width="6.125" style="34" customWidth="1"/>
    <col min="14861" max="14861" width="5.375" style="34" customWidth="1"/>
    <col min="14862" max="14870" width="3.125" style="34"/>
    <col min="14871" max="14874" width="0" style="34" hidden="1" customWidth="1"/>
    <col min="14875" max="15110" width="3.125" style="34"/>
    <col min="15111" max="15111" width="5.875" style="34" customWidth="1"/>
    <col min="15112" max="15112" width="5" style="34" customWidth="1"/>
    <col min="15113" max="15113" width="3.5" style="34" customWidth="1"/>
    <col min="15114" max="15114" width="3.75" style="34" customWidth="1"/>
    <col min="15115" max="15115" width="4.125" style="34" customWidth="1"/>
    <col min="15116" max="15116" width="6.125" style="34" customWidth="1"/>
    <col min="15117" max="15117" width="5.375" style="34" customWidth="1"/>
    <col min="15118" max="15126" width="3.125" style="34"/>
    <col min="15127" max="15130" width="0" style="34" hidden="1" customWidth="1"/>
    <col min="15131" max="15366" width="3.125" style="34"/>
    <col min="15367" max="15367" width="5.875" style="34" customWidth="1"/>
    <col min="15368" max="15368" width="5" style="34" customWidth="1"/>
    <col min="15369" max="15369" width="3.5" style="34" customWidth="1"/>
    <col min="15370" max="15370" width="3.75" style="34" customWidth="1"/>
    <col min="15371" max="15371" width="4.125" style="34" customWidth="1"/>
    <col min="15372" max="15372" width="6.125" style="34" customWidth="1"/>
    <col min="15373" max="15373" width="5.375" style="34" customWidth="1"/>
    <col min="15374" max="15382" width="3.125" style="34"/>
    <col min="15383" max="15386" width="0" style="34" hidden="1" customWidth="1"/>
    <col min="15387" max="15622" width="3.125" style="34"/>
    <col min="15623" max="15623" width="5.875" style="34" customWidth="1"/>
    <col min="15624" max="15624" width="5" style="34" customWidth="1"/>
    <col min="15625" max="15625" width="3.5" style="34" customWidth="1"/>
    <col min="15626" max="15626" width="3.75" style="34" customWidth="1"/>
    <col min="15627" max="15627" width="4.125" style="34" customWidth="1"/>
    <col min="15628" max="15628" width="6.125" style="34" customWidth="1"/>
    <col min="15629" max="15629" width="5.375" style="34" customWidth="1"/>
    <col min="15630" max="15638" width="3.125" style="34"/>
    <col min="15639" max="15642" width="0" style="34" hidden="1" customWidth="1"/>
    <col min="15643" max="15878" width="3.125" style="34"/>
    <col min="15879" max="15879" width="5.875" style="34" customWidth="1"/>
    <col min="15880" max="15880" width="5" style="34" customWidth="1"/>
    <col min="15881" max="15881" width="3.5" style="34" customWidth="1"/>
    <col min="15882" max="15882" width="3.75" style="34" customWidth="1"/>
    <col min="15883" max="15883" width="4.125" style="34" customWidth="1"/>
    <col min="15884" max="15884" width="6.125" style="34" customWidth="1"/>
    <col min="15885" max="15885" width="5.375" style="34" customWidth="1"/>
    <col min="15886" max="15894" width="3.125" style="34"/>
    <col min="15895" max="15898" width="0" style="34" hidden="1" customWidth="1"/>
    <col min="15899" max="16134" width="3.125" style="34"/>
    <col min="16135" max="16135" width="5.875" style="34" customWidth="1"/>
    <col min="16136" max="16136" width="5" style="34" customWidth="1"/>
    <col min="16137" max="16137" width="3.5" style="34" customWidth="1"/>
    <col min="16138" max="16138" width="3.75" style="34" customWidth="1"/>
    <col min="16139" max="16139" width="4.125" style="34" customWidth="1"/>
    <col min="16140" max="16140" width="6.125" style="34" customWidth="1"/>
    <col min="16141" max="16141" width="5.375" style="34" customWidth="1"/>
    <col min="16142" max="16150" width="3.125" style="34"/>
    <col min="16151" max="16154" width="0" style="34" hidden="1" customWidth="1"/>
    <col min="16155" max="16384" width="3.125" style="34"/>
  </cols>
  <sheetData>
    <row r="1" spans="1:27" ht="24.75" customHeight="1">
      <c r="A1" s="113" t="s">
        <v>170</v>
      </c>
      <c r="B1" s="101"/>
      <c r="C1" s="101"/>
      <c r="D1" s="101"/>
      <c r="E1" s="101"/>
      <c r="F1" s="101"/>
      <c r="G1" s="101"/>
      <c r="H1" s="101"/>
      <c r="I1" s="101"/>
      <c r="J1" s="101"/>
      <c r="K1" s="101"/>
      <c r="L1" s="101"/>
      <c r="M1" s="101"/>
      <c r="N1" s="101"/>
      <c r="O1" s="101"/>
      <c r="P1" s="101"/>
      <c r="Q1" s="101"/>
      <c r="R1" s="101"/>
      <c r="S1" s="185" t="s">
        <v>168</v>
      </c>
      <c r="T1" s="185"/>
      <c r="U1" s="185"/>
      <c r="V1" s="185"/>
      <c r="W1" s="185"/>
      <c r="X1" s="185"/>
      <c r="Y1" s="185"/>
    </row>
    <row r="2" spans="1:27" ht="16.5" customHeight="1">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row>
    <row r="3" spans="1:27" ht="22.5" customHeight="1">
      <c r="A3" s="186" t="s">
        <v>16</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35"/>
    </row>
    <row r="4" spans="1:27" ht="16.5" customHeight="1">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row>
    <row r="5" spans="1:27" ht="16.5" customHeight="1">
      <c r="A5" s="36"/>
      <c r="B5" s="180" t="s">
        <v>17</v>
      </c>
      <c r="C5" s="180"/>
      <c r="D5" s="180"/>
      <c r="E5" s="180"/>
      <c r="F5" s="180"/>
      <c r="G5" s="180"/>
      <c r="H5" s="180"/>
      <c r="I5" s="180"/>
      <c r="J5" s="180"/>
      <c r="K5" s="180"/>
      <c r="L5" s="101"/>
      <c r="M5" s="101"/>
      <c r="N5" s="101"/>
      <c r="O5" s="101"/>
      <c r="P5" s="101"/>
      <c r="Q5" s="101"/>
      <c r="R5" s="101"/>
      <c r="S5" s="101"/>
      <c r="T5" s="101"/>
      <c r="U5" s="101"/>
      <c r="V5" s="101"/>
      <c r="W5" s="101"/>
      <c r="X5" s="101"/>
      <c r="Y5" s="101"/>
      <c r="Z5" s="101"/>
    </row>
    <row r="6" spans="1:27" ht="16.5" customHeight="1">
      <c r="A6" s="101"/>
      <c r="B6" s="101"/>
      <c r="C6" s="101"/>
      <c r="D6" s="101"/>
      <c r="E6" s="101"/>
      <c r="F6" s="101"/>
      <c r="G6" s="101"/>
      <c r="H6" s="101"/>
      <c r="I6" s="101"/>
      <c r="J6" s="101"/>
      <c r="K6" s="101"/>
      <c r="L6" s="101"/>
      <c r="S6" s="101"/>
      <c r="T6" s="101"/>
      <c r="U6" s="101"/>
      <c r="V6" s="101"/>
      <c r="W6" s="101"/>
      <c r="X6" s="101"/>
      <c r="Y6" s="101"/>
      <c r="Z6" s="101"/>
    </row>
    <row r="7" spans="1:27" ht="16.5" customHeight="1">
      <c r="A7" s="101"/>
      <c r="B7" s="101"/>
      <c r="C7" s="101"/>
      <c r="D7" s="101"/>
      <c r="E7" s="101"/>
      <c r="F7" s="101"/>
      <c r="G7" s="101"/>
      <c r="H7" s="101"/>
      <c r="I7" s="107"/>
      <c r="J7" s="101"/>
      <c r="K7" s="101"/>
      <c r="L7" s="102"/>
      <c r="M7" s="187" t="s">
        <v>18</v>
      </c>
      <c r="N7" s="187"/>
      <c r="O7" s="187"/>
      <c r="Q7" s="111" t="s">
        <v>166</v>
      </c>
      <c r="S7" s="102"/>
      <c r="T7" s="102"/>
      <c r="U7" s="102"/>
      <c r="V7" s="102"/>
      <c r="W7" s="102"/>
      <c r="X7" s="102"/>
      <c r="Y7" s="102"/>
      <c r="Z7" s="102"/>
    </row>
    <row r="8" spans="1:27" ht="10.5" customHeight="1">
      <c r="A8" s="101"/>
      <c r="B8" s="101"/>
      <c r="C8" s="101"/>
      <c r="D8" s="101"/>
      <c r="E8" s="101"/>
      <c r="F8" s="101"/>
      <c r="J8" s="101"/>
      <c r="K8" s="101"/>
      <c r="L8" s="102"/>
      <c r="M8" s="102"/>
      <c r="N8" s="103"/>
      <c r="O8" s="103"/>
      <c r="Q8" s="103"/>
      <c r="R8" s="37"/>
      <c r="S8" s="102"/>
      <c r="T8" s="102"/>
      <c r="U8" s="102"/>
      <c r="V8" s="102"/>
      <c r="W8" s="102"/>
      <c r="X8" s="102"/>
      <c r="Y8" s="102"/>
      <c r="Z8" s="102"/>
    </row>
    <row r="9" spans="1:27" ht="16.5" customHeight="1">
      <c r="A9" s="101"/>
      <c r="B9" s="101"/>
      <c r="C9" s="101"/>
      <c r="D9" s="101"/>
      <c r="E9" s="101"/>
      <c r="F9" s="101"/>
      <c r="G9" s="101"/>
      <c r="H9" s="101"/>
      <c r="I9" s="107"/>
      <c r="J9" s="101"/>
      <c r="K9" s="101"/>
      <c r="L9" s="102"/>
      <c r="M9" s="187" t="s">
        <v>19</v>
      </c>
      <c r="N9" s="187"/>
      <c r="O9" s="187"/>
      <c r="Q9" s="112" t="s">
        <v>167</v>
      </c>
      <c r="S9" s="102"/>
      <c r="T9" s="102"/>
      <c r="U9" s="102"/>
      <c r="V9" s="102"/>
      <c r="W9" s="102"/>
      <c r="X9" s="102"/>
      <c r="Y9" s="101"/>
      <c r="Z9" s="102"/>
    </row>
    <row r="10" spans="1:27" ht="16.5" customHeight="1">
      <c r="A10" s="101"/>
      <c r="B10" s="101"/>
      <c r="C10" s="101"/>
      <c r="D10" s="101"/>
      <c r="E10" s="101"/>
      <c r="F10" s="101"/>
      <c r="G10" s="101"/>
      <c r="H10" s="101"/>
      <c r="I10" s="101"/>
      <c r="J10" s="101"/>
      <c r="K10" s="101"/>
      <c r="L10" s="101"/>
      <c r="M10" s="101"/>
      <c r="R10" s="101"/>
      <c r="S10" s="101"/>
      <c r="T10" s="101"/>
      <c r="U10" s="101"/>
      <c r="V10" s="101"/>
      <c r="W10" s="101"/>
      <c r="X10" s="101"/>
      <c r="Y10" s="101"/>
      <c r="Z10" s="101"/>
    </row>
    <row r="11" spans="1:27" ht="16.5" customHeight="1">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row>
    <row r="12" spans="1:27" s="38" customFormat="1" ht="16.5" customHeight="1">
      <c r="A12" s="183" t="s">
        <v>169</v>
      </c>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row>
    <row r="13" spans="1:27" s="38" customFormat="1" ht="16.5" customHeight="1">
      <c r="A13" s="100" t="s">
        <v>107</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row>
    <row r="14" spans="1:27" s="38" customFormat="1" ht="14.2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row>
    <row r="15" spans="1:27" s="38" customFormat="1" ht="16.5" customHeight="1">
      <c r="A15" s="233" t="s">
        <v>20</v>
      </c>
      <c r="B15" s="233"/>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39"/>
    </row>
    <row r="16" spans="1:27" s="38" customFormat="1" ht="14.25">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row>
    <row r="17" spans="1:27" s="38" customFormat="1" ht="16.5" customHeight="1">
      <c r="A17" s="180" t="s">
        <v>21</v>
      </c>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row>
    <row r="18" spans="1:27" s="38" customFormat="1" ht="18" customHeight="1">
      <c r="A18" s="100"/>
      <c r="B18" s="100"/>
      <c r="C18" s="181" t="s">
        <v>53</v>
      </c>
      <c r="D18" s="181"/>
      <c r="E18" s="181"/>
      <c r="F18" s="181"/>
      <c r="G18" s="188" t="s">
        <v>171</v>
      </c>
      <c r="H18" s="189"/>
      <c r="I18" s="189"/>
      <c r="J18" s="189"/>
      <c r="K18" s="189"/>
      <c r="L18" s="189"/>
      <c r="M18" s="189"/>
      <c r="N18" s="189"/>
      <c r="O18" s="189"/>
      <c r="P18" s="189"/>
      <c r="Q18" s="189"/>
      <c r="R18" s="189"/>
      <c r="S18" s="189"/>
      <c r="T18" s="189"/>
      <c r="U18" s="189"/>
      <c r="V18" s="189"/>
      <c r="W18" s="189"/>
      <c r="X18" s="189"/>
      <c r="Y18" s="189"/>
      <c r="Z18" s="100"/>
    </row>
    <row r="19" spans="1:27" s="38" customFormat="1" ht="18" customHeight="1">
      <c r="A19" s="107"/>
      <c r="B19" s="107"/>
      <c r="C19" s="181" t="s">
        <v>54</v>
      </c>
      <c r="D19" s="181"/>
      <c r="E19" s="181"/>
      <c r="F19" s="181"/>
      <c r="G19" s="188" t="s">
        <v>172</v>
      </c>
      <c r="H19" s="189"/>
      <c r="I19" s="189"/>
      <c r="J19" s="189"/>
      <c r="K19" s="189"/>
      <c r="L19" s="189"/>
      <c r="M19" s="189"/>
      <c r="N19" s="189"/>
      <c r="O19" s="189"/>
      <c r="P19" s="189"/>
      <c r="Q19" s="189"/>
      <c r="R19" s="189"/>
      <c r="S19" s="189"/>
      <c r="T19" s="189"/>
      <c r="U19" s="189"/>
      <c r="V19" s="189"/>
      <c r="W19" s="189"/>
      <c r="X19" s="189"/>
      <c r="Y19" s="189"/>
      <c r="Z19" s="107"/>
    </row>
    <row r="20" spans="1:27" s="38" customFormat="1" ht="18" customHeight="1">
      <c r="A20" s="107"/>
      <c r="B20" s="181" t="s">
        <v>55</v>
      </c>
      <c r="C20" s="181"/>
      <c r="D20" s="181"/>
      <c r="E20" s="181"/>
      <c r="F20" s="181"/>
      <c r="G20" s="182" t="s">
        <v>173</v>
      </c>
      <c r="H20" s="183"/>
      <c r="I20" s="183"/>
      <c r="J20" s="183"/>
      <c r="K20" s="183"/>
      <c r="L20" s="183"/>
      <c r="M20" s="183"/>
      <c r="N20" s="107"/>
      <c r="O20" s="107"/>
      <c r="P20" s="107"/>
      <c r="Q20" s="107"/>
      <c r="R20" s="107"/>
      <c r="S20" s="107"/>
      <c r="T20" s="107"/>
      <c r="U20" s="107"/>
      <c r="V20" s="107"/>
      <c r="W20" s="107"/>
      <c r="X20" s="107"/>
      <c r="Y20" s="107"/>
      <c r="Z20" s="107"/>
    </row>
    <row r="21" spans="1:27" s="38" customFormat="1" ht="18" customHeight="1">
      <c r="A21" s="107"/>
      <c r="B21" s="181" t="s">
        <v>56</v>
      </c>
      <c r="C21" s="181"/>
      <c r="D21" s="181"/>
      <c r="E21" s="181"/>
      <c r="F21" s="181"/>
      <c r="G21" s="184" t="s">
        <v>57</v>
      </c>
      <c r="H21" s="184"/>
      <c r="I21" s="184"/>
      <c r="J21" s="184"/>
      <c r="K21" s="184"/>
      <c r="L21" s="184"/>
      <c r="M21" s="184"/>
      <c r="N21" s="107"/>
      <c r="O21" s="107"/>
      <c r="P21" s="107"/>
      <c r="Q21" s="107"/>
      <c r="R21" s="107"/>
      <c r="S21" s="107"/>
      <c r="T21" s="107"/>
      <c r="U21" s="107"/>
      <c r="V21" s="107"/>
      <c r="W21" s="107"/>
      <c r="X21" s="107"/>
      <c r="Y21" s="107"/>
      <c r="Z21" s="107"/>
    </row>
    <row r="22" spans="1:27" s="38" customFormat="1" ht="14.25">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row>
    <row r="23" spans="1:27" s="38" customFormat="1" ht="16.5" customHeight="1">
      <c r="A23" s="180" t="s">
        <v>146</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row>
    <row r="24" spans="1:27" s="38" customFormat="1" ht="8.25" customHeight="1">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row>
    <row r="25" spans="1:27" s="38" customFormat="1" ht="16.5" customHeight="1">
      <c r="A25" s="100"/>
      <c r="B25" s="179">
        <v>2019</v>
      </c>
      <c r="C25" s="179"/>
      <c r="D25" s="179"/>
      <c r="E25" s="100" t="s">
        <v>23</v>
      </c>
      <c r="F25" s="114">
        <v>4</v>
      </c>
      <c r="G25" s="100" t="s">
        <v>24</v>
      </c>
      <c r="H25" s="100" t="s">
        <v>25</v>
      </c>
      <c r="I25" s="100"/>
      <c r="J25" s="100" t="s">
        <v>26</v>
      </c>
      <c r="K25" s="100"/>
      <c r="L25" s="179">
        <v>2019</v>
      </c>
      <c r="M25" s="179"/>
      <c r="N25" s="179"/>
      <c r="O25" s="100" t="s">
        <v>23</v>
      </c>
      <c r="P25" s="114">
        <v>6</v>
      </c>
      <c r="Q25" s="100" t="s">
        <v>24</v>
      </c>
      <c r="R25" s="100" t="s">
        <v>25</v>
      </c>
      <c r="S25" s="100"/>
      <c r="T25" s="100"/>
      <c r="U25" s="100"/>
      <c r="V25" s="100"/>
      <c r="W25" s="100"/>
      <c r="X25" s="100"/>
      <c r="Y25" s="100"/>
      <c r="Z25" s="100"/>
      <c r="AA25" s="39"/>
    </row>
    <row r="26" spans="1:27" s="38" customFormat="1" ht="16.5" customHeight="1">
      <c r="A26" s="100"/>
      <c r="B26" s="100"/>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row>
    <row r="27" spans="1:27" s="38" customFormat="1" ht="16.5" customHeight="1">
      <c r="A27" s="180" t="s">
        <v>27</v>
      </c>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row>
    <row r="28" spans="1:27" s="38" customFormat="1" ht="16.5" customHeight="1">
      <c r="A28" s="107"/>
      <c r="B28" s="107"/>
      <c r="C28" s="210" t="s">
        <v>174</v>
      </c>
      <c r="D28" s="210"/>
      <c r="E28" s="210"/>
      <c r="F28" s="210"/>
      <c r="G28" s="210"/>
      <c r="H28" s="210"/>
      <c r="I28" s="210"/>
      <c r="J28" s="210"/>
      <c r="K28" s="210"/>
      <c r="L28" s="210"/>
      <c r="M28" s="210"/>
      <c r="N28" s="210"/>
      <c r="O28" s="210"/>
      <c r="P28" s="210"/>
      <c r="Q28" s="210"/>
      <c r="R28" s="210"/>
      <c r="S28" s="210"/>
      <c r="T28" s="210"/>
      <c r="U28" s="210"/>
      <c r="V28" s="210"/>
      <c r="W28" s="210"/>
      <c r="X28" s="107"/>
      <c r="Y28" s="107"/>
      <c r="Z28" s="107"/>
    </row>
    <row r="29" spans="1:27" s="38" customFormat="1" ht="16.5" customHeight="1">
      <c r="A29" s="107"/>
      <c r="B29" s="107"/>
      <c r="C29" s="210"/>
      <c r="D29" s="210"/>
      <c r="E29" s="210"/>
      <c r="F29" s="210"/>
      <c r="G29" s="210"/>
      <c r="H29" s="210"/>
      <c r="I29" s="210"/>
      <c r="J29" s="210"/>
      <c r="K29" s="210"/>
      <c r="L29" s="210"/>
      <c r="M29" s="210"/>
      <c r="N29" s="210"/>
      <c r="O29" s="210"/>
      <c r="P29" s="210"/>
      <c r="Q29" s="210"/>
      <c r="R29" s="210"/>
      <c r="S29" s="210"/>
      <c r="T29" s="210"/>
      <c r="U29" s="210"/>
      <c r="V29" s="210"/>
      <c r="W29" s="210"/>
      <c r="X29" s="107"/>
      <c r="Y29" s="107"/>
      <c r="Z29" s="107"/>
    </row>
    <row r="30" spans="1:27" s="38" customFormat="1" ht="14.2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row>
    <row r="31" spans="1:27" s="38" customFormat="1" ht="16.5" customHeight="1">
      <c r="A31" s="180" t="s">
        <v>28</v>
      </c>
      <c r="B31" s="180"/>
      <c r="C31" s="180"/>
      <c r="D31" s="180"/>
      <c r="E31" s="180"/>
      <c r="F31" s="107"/>
      <c r="G31" s="107"/>
      <c r="H31" s="107"/>
      <c r="I31" s="107"/>
      <c r="J31" s="107"/>
      <c r="K31" s="107"/>
      <c r="L31" s="107"/>
      <c r="M31" s="107"/>
      <c r="N31" s="107"/>
      <c r="O31" s="107"/>
      <c r="P31" s="107"/>
      <c r="Q31" s="107"/>
      <c r="R31" s="107"/>
      <c r="S31" s="107"/>
      <c r="T31" s="107"/>
      <c r="U31" s="107"/>
      <c r="V31" s="107"/>
      <c r="W31" s="107"/>
      <c r="X31" s="107"/>
      <c r="Y31" s="107"/>
      <c r="Z31" s="107"/>
    </row>
    <row r="32" spans="1:27" ht="9" customHeight="1">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row>
    <row r="33" spans="1:26" ht="24.75" customHeight="1">
      <c r="A33" s="105"/>
      <c r="B33" s="106"/>
      <c r="C33" s="106"/>
      <c r="D33" s="106"/>
      <c r="E33" s="106"/>
      <c r="F33" s="106"/>
      <c r="G33" s="106"/>
      <c r="H33" s="106"/>
      <c r="I33" s="106"/>
      <c r="J33" s="207" t="s">
        <v>5</v>
      </c>
      <c r="K33" s="208"/>
      <c r="L33" s="208"/>
      <c r="M33" s="208"/>
      <c r="N33" s="209"/>
      <c r="O33" s="207" t="s">
        <v>84</v>
      </c>
      <c r="P33" s="208"/>
      <c r="Q33" s="208"/>
      <c r="R33" s="208"/>
      <c r="S33" s="209"/>
      <c r="T33" s="211" t="s">
        <v>29</v>
      </c>
      <c r="U33" s="208"/>
      <c r="V33" s="208"/>
      <c r="W33" s="208"/>
      <c r="X33" s="209"/>
    </row>
    <row r="34" spans="1:26" ht="20.25" customHeight="1">
      <c r="A34" s="227" t="s">
        <v>30</v>
      </c>
      <c r="B34" s="228"/>
      <c r="C34" s="228"/>
      <c r="D34" s="228"/>
      <c r="E34" s="229"/>
      <c r="F34" s="214" t="s">
        <v>11</v>
      </c>
      <c r="G34" s="215"/>
      <c r="H34" s="215"/>
      <c r="I34" s="216"/>
      <c r="J34" s="190">
        <f>SUMIFS('(1)保険者別一覧表（例）'!$G$9:$G$38,'(1)保険者別一覧表（例）'!$C$9:$C$38,"",'(1)保険者別一覧表（例）'!$F$9:$F$38,'点検結果報告書（例）'!F34)</f>
        <v>7</v>
      </c>
      <c r="K34" s="191"/>
      <c r="L34" s="191"/>
      <c r="M34" s="191"/>
      <c r="N34" s="177" t="s">
        <v>31</v>
      </c>
      <c r="O34" s="190">
        <f>SUMIFS('(1)保険者別一覧表（例）'!$G$9:$G$38,'(1)保険者別一覧表（例）'!$C$9:$C$38,"○",'(1)保険者別一覧表（例）'!$F$9:$F$38,'点検結果報告書（例）'!F34)</f>
        <v>3</v>
      </c>
      <c r="P34" s="191"/>
      <c r="Q34" s="191"/>
      <c r="R34" s="191"/>
      <c r="S34" s="178" t="s">
        <v>31</v>
      </c>
      <c r="T34" s="190">
        <f t="shared" ref="T34:T39" si="0">J34+O34</f>
        <v>10</v>
      </c>
      <c r="U34" s="191"/>
      <c r="V34" s="191"/>
      <c r="W34" s="191"/>
      <c r="X34" s="177" t="s">
        <v>31</v>
      </c>
    </row>
    <row r="35" spans="1:26" ht="20.25" customHeight="1">
      <c r="A35" s="230"/>
      <c r="B35" s="231"/>
      <c r="C35" s="231"/>
      <c r="D35" s="231"/>
      <c r="E35" s="232"/>
      <c r="F35" s="214" t="s">
        <v>12</v>
      </c>
      <c r="G35" s="215"/>
      <c r="H35" s="215"/>
      <c r="I35" s="216"/>
      <c r="J35" s="190">
        <f>SUMIFS('(1)保険者別一覧表（例）'!$G$9:$G$38,'(1)保険者別一覧表（例）'!$C$9:$C$38,"",'(1)保険者別一覧表（例）'!$F$9:$F$38,'点検結果報告書（例）'!F35)</f>
        <v>7</v>
      </c>
      <c r="K35" s="191"/>
      <c r="L35" s="191"/>
      <c r="M35" s="191"/>
      <c r="N35" s="177" t="s">
        <v>31</v>
      </c>
      <c r="O35" s="190">
        <f>SUMIFS('(1)保険者別一覧表（例）'!$G$9:$G$38,'(1)保険者別一覧表（例）'!$C$9:$C$38,"○",'(1)保険者別一覧表（例）'!$F$9:$F$38,'点検結果報告書（例）'!F35)</f>
        <v>3</v>
      </c>
      <c r="P35" s="191"/>
      <c r="Q35" s="191"/>
      <c r="R35" s="191"/>
      <c r="S35" s="177" t="s">
        <v>31</v>
      </c>
      <c r="T35" s="190">
        <f t="shared" si="0"/>
        <v>10</v>
      </c>
      <c r="U35" s="191"/>
      <c r="V35" s="191"/>
      <c r="W35" s="191"/>
      <c r="X35" s="177" t="s">
        <v>31</v>
      </c>
    </row>
    <row r="36" spans="1:26" ht="20.25" customHeight="1">
      <c r="A36" s="227" t="s">
        <v>7</v>
      </c>
      <c r="B36" s="228"/>
      <c r="C36" s="228"/>
      <c r="D36" s="228"/>
      <c r="E36" s="229"/>
      <c r="F36" s="214" t="s">
        <v>11</v>
      </c>
      <c r="G36" s="215"/>
      <c r="H36" s="215"/>
      <c r="I36" s="216"/>
      <c r="J36" s="190">
        <f>SUMIFS('(1)保険者別一覧表（例）'!$H$9:$H$38,'(1)保険者別一覧表（例）'!$C$9:$C$38,"",'(1)保険者別一覧表（例）'!$F$9:$F$38,'点検結果報告書（例）'!F36)</f>
        <v>177191</v>
      </c>
      <c r="K36" s="191"/>
      <c r="L36" s="191"/>
      <c r="M36" s="212" t="s">
        <v>32</v>
      </c>
      <c r="N36" s="213"/>
      <c r="O36" s="190">
        <f>SUMIFS('(1)保険者別一覧表（例）'!$H$9:$H$38,'(1)保険者別一覧表（例）'!$C$9:$C$38,"○",'(1)保険者別一覧表（例）'!$F$9:$F$38,'点検結果報告書（例）'!F36)</f>
        <v>75939</v>
      </c>
      <c r="P36" s="191"/>
      <c r="Q36" s="191"/>
      <c r="R36" s="212" t="s">
        <v>32</v>
      </c>
      <c r="S36" s="213"/>
      <c r="T36" s="190">
        <f t="shared" si="0"/>
        <v>253130</v>
      </c>
      <c r="U36" s="191"/>
      <c r="V36" s="191"/>
      <c r="W36" s="212" t="s">
        <v>32</v>
      </c>
      <c r="X36" s="213"/>
    </row>
    <row r="37" spans="1:26" ht="20.25" customHeight="1">
      <c r="A37" s="230"/>
      <c r="B37" s="231"/>
      <c r="C37" s="231"/>
      <c r="D37" s="231"/>
      <c r="E37" s="232"/>
      <c r="F37" s="214" t="s">
        <v>12</v>
      </c>
      <c r="G37" s="215"/>
      <c r="H37" s="215"/>
      <c r="I37" s="216"/>
      <c r="J37" s="190">
        <f>SUMIFS('(1)保険者別一覧表（例）'!$H$9:$H$38,'(1)保険者別一覧表（例）'!$C$9:$C$38,"",'(1)保険者別一覧表（例）'!$F$9:$F$38,'点検結果報告書（例）'!F37)</f>
        <v>123543</v>
      </c>
      <c r="K37" s="191"/>
      <c r="L37" s="191"/>
      <c r="M37" s="212" t="s">
        <v>32</v>
      </c>
      <c r="N37" s="213"/>
      <c r="O37" s="190">
        <f>SUMIFS('(1)保険者別一覧表（例）'!$H$9:$H$38,'(1)保険者別一覧表（例）'!$C$9:$C$38,"○",'(1)保険者別一覧表（例）'!$F$9:$F$38,'点検結果報告書（例）'!F37)</f>
        <v>52947</v>
      </c>
      <c r="P37" s="191"/>
      <c r="Q37" s="191"/>
      <c r="R37" s="212" t="s">
        <v>32</v>
      </c>
      <c r="S37" s="213"/>
      <c r="T37" s="190">
        <f t="shared" si="0"/>
        <v>176490</v>
      </c>
      <c r="U37" s="191"/>
      <c r="V37" s="191"/>
      <c r="W37" s="212" t="s">
        <v>32</v>
      </c>
      <c r="X37" s="213"/>
    </row>
    <row r="38" spans="1:26" ht="20.25" customHeight="1">
      <c r="A38" s="192" t="s">
        <v>33</v>
      </c>
      <c r="B38" s="194"/>
      <c r="C38" s="192" t="s">
        <v>34</v>
      </c>
      <c r="D38" s="193"/>
      <c r="E38" s="194"/>
      <c r="F38" s="204" t="s">
        <v>35</v>
      </c>
      <c r="G38" s="205"/>
      <c r="H38" s="205"/>
      <c r="I38" s="206"/>
      <c r="J38" s="190">
        <f>SUMIFS('(1)保険者別一覧表（例）'!$I$9:$I$38,'(1)保険者別一覧表（例）'!$C$9:$C$38,"",'(1)保険者別一覧表（例）'!$F$9:$F$38,"過誤")</f>
        <v>1762159</v>
      </c>
      <c r="K38" s="191"/>
      <c r="L38" s="191"/>
      <c r="M38" s="191"/>
      <c r="N38" s="177" t="s">
        <v>36</v>
      </c>
      <c r="O38" s="190">
        <f>SUMIFS('(1)保険者別一覧表（例）'!$I$9:$I$38,'(1)保険者別一覧表（例）'!$C$9:$C$38,"○",'(1)保険者別一覧表（例）'!$F$9:$F$38,"過誤")</f>
        <v>839124</v>
      </c>
      <c r="P38" s="191"/>
      <c r="Q38" s="191"/>
      <c r="R38" s="191"/>
      <c r="S38" s="177" t="s">
        <v>36</v>
      </c>
      <c r="T38" s="190">
        <f t="shared" si="0"/>
        <v>2601283</v>
      </c>
      <c r="U38" s="191"/>
      <c r="V38" s="191"/>
      <c r="W38" s="191"/>
      <c r="X38" s="177" t="s">
        <v>36</v>
      </c>
    </row>
    <row r="39" spans="1:26" ht="20.25" customHeight="1">
      <c r="A39" s="195"/>
      <c r="B39" s="197"/>
      <c r="C39" s="195"/>
      <c r="D39" s="196"/>
      <c r="E39" s="197"/>
      <c r="F39" s="204" t="s">
        <v>37</v>
      </c>
      <c r="G39" s="205"/>
      <c r="H39" s="205"/>
      <c r="I39" s="206"/>
      <c r="J39" s="190">
        <f>SUMIFS('(1)保険者別一覧表（例）'!I9:$I$38,'(1)保険者別一覧表（例）'!$C$9:$C$38,"",'(1)保険者別一覧表（例）'!$F$9:$F$38,"再請求")</f>
        <v>1228626</v>
      </c>
      <c r="K39" s="191"/>
      <c r="L39" s="191"/>
      <c r="M39" s="191"/>
      <c r="N39" s="177" t="s">
        <v>36</v>
      </c>
      <c r="O39" s="190">
        <f>SUMIFS('(1)保険者別一覧表（例）'!I9:$I$38,'(1)保険者別一覧表（例）'!$C$9:$C$38,"○",'(1)保険者別一覧表（例）'!$F$9:$F$38,"再請求")</f>
        <v>585063</v>
      </c>
      <c r="P39" s="191"/>
      <c r="Q39" s="191"/>
      <c r="R39" s="191"/>
      <c r="S39" s="177" t="s">
        <v>36</v>
      </c>
      <c r="T39" s="190">
        <f t="shared" si="0"/>
        <v>1813689</v>
      </c>
      <c r="U39" s="191"/>
      <c r="V39" s="191"/>
      <c r="W39" s="191"/>
      <c r="X39" s="177" t="s">
        <v>36</v>
      </c>
    </row>
    <row r="40" spans="1:26" ht="20.25" customHeight="1">
      <c r="A40" s="195"/>
      <c r="B40" s="197"/>
      <c r="C40" s="198"/>
      <c r="D40" s="199"/>
      <c r="E40" s="200"/>
      <c r="F40" s="201" t="s">
        <v>191</v>
      </c>
      <c r="G40" s="202"/>
      <c r="H40" s="202"/>
      <c r="I40" s="203"/>
      <c r="J40" s="190">
        <f>J38-J39</f>
        <v>533533</v>
      </c>
      <c r="K40" s="191"/>
      <c r="L40" s="191"/>
      <c r="M40" s="191"/>
      <c r="N40" s="177" t="s">
        <v>36</v>
      </c>
      <c r="O40" s="190">
        <f>O38-O39</f>
        <v>254061</v>
      </c>
      <c r="P40" s="191"/>
      <c r="Q40" s="191"/>
      <c r="R40" s="191"/>
      <c r="S40" s="177" t="s">
        <v>36</v>
      </c>
      <c r="T40" s="190">
        <f>T38-T39</f>
        <v>787594</v>
      </c>
      <c r="U40" s="191"/>
      <c r="V40" s="191"/>
      <c r="W40" s="191"/>
      <c r="X40" s="177" t="s">
        <v>36</v>
      </c>
    </row>
    <row r="41" spans="1:26" ht="20.25" customHeight="1">
      <c r="A41" s="195"/>
      <c r="B41" s="197"/>
      <c r="C41" s="218" t="s">
        <v>38</v>
      </c>
      <c r="D41" s="219"/>
      <c r="E41" s="220"/>
      <c r="F41" s="204" t="s">
        <v>39</v>
      </c>
      <c r="G41" s="205"/>
      <c r="H41" s="205"/>
      <c r="I41" s="206"/>
      <c r="J41" s="190">
        <f>SUMIFS('(1)保険者別一覧表（例）'!$J$9:$J$38,'(1)保険者別一覧表（例）'!$C$9:$C$38,"",'(1)保険者別一覧表（例）'!$F$9:$F$38,"過誤")</f>
        <v>195797</v>
      </c>
      <c r="K41" s="191"/>
      <c r="L41" s="191"/>
      <c r="M41" s="191"/>
      <c r="N41" s="177" t="s">
        <v>36</v>
      </c>
      <c r="O41" s="190">
        <f>SUMIFS('(1)保険者別一覧表（例）'!$J$9:$J$38,'(1)保険者別一覧表（例）'!$C$9:$C$38,"○",'(1)保険者別一覧表（例）'!$F$9:$F$38,"過誤")</f>
        <v>0</v>
      </c>
      <c r="P41" s="191"/>
      <c r="Q41" s="191"/>
      <c r="R41" s="191"/>
      <c r="S41" s="177" t="s">
        <v>36</v>
      </c>
      <c r="T41" s="190">
        <f>J41+O41</f>
        <v>195797</v>
      </c>
      <c r="U41" s="191"/>
      <c r="V41" s="191"/>
      <c r="W41" s="191"/>
      <c r="X41" s="177" t="s">
        <v>36</v>
      </c>
    </row>
    <row r="42" spans="1:26" ht="20.25" customHeight="1">
      <c r="A42" s="195"/>
      <c r="B42" s="197"/>
      <c r="C42" s="221"/>
      <c r="D42" s="222"/>
      <c r="E42" s="223"/>
      <c r="F42" s="204" t="s">
        <v>40</v>
      </c>
      <c r="G42" s="205"/>
      <c r="H42" s="205"/>
      <c r="I42" s="206"/>
      <c r="J42" s="190">
        <f>SUMIFS('(1)保険者別一覧表（例）'!$J$9:$J$38,'(1)保険者別一覧表（例）'!$C$9:$C$38,"",'(1)保険者別一覧表（例）'!$F$9:$F$38,"再請求")</f>
        <v>136521</v>
      </c>
      <c r="K42" s="191"/>
      <c r="L42" s="191"/>
      <c r="M42" s="191"/>
      <c r="N42" s="177" t="s">
        <v>36</v>
      </c>
      <c r="O42" s="190">
        <f>SUMIFS('(1)保険者別一覧表（例）'!$J$9:$J$38,'(1)保険者別一覧表（例）'!$C$9:$C$38,"○",'(1)保険者別一覧表（例）'!$F$9:$F$38,"再請求")</f>
        <v>0</v>
      </c>
      <c r="P42" s="191"/>
      <c r="Q42" s="191"/>
      <c r="R42" s="191"/>
      <c r="S42" s="177" t="s">
        <v>36</v>
      </c>
      <c r="T42" s="190">
        <f>J42+O42</f>
        <v>136521</v>
      </c>
      <c r="U42" s="191"/>
      <c r="V42" s="191"/>
      <c r="W42" s="191"/>
      <c r="X42" s="177" t="s">
        <v>36</v>
      </c>
    </row>
    <row r="43" spans="1:26" ht="20.25" customHeight="1">
      <c r="A43" s="198"/>
      <c r="B43" s="200"/>
      <c r="C43" s="224"/>
      <c r="D43" s="225"/>
      <c r="E43" s="226"/>
      <c r="F43" s="201" t="s">
        <v>191</v>
      </c>
      <c r="G43" s="202"/>
      <c r="H43" s="202"/>
      <c r="I43" s="203"/>
      <c r="J43" s="190">
        <f>J41-J42</f>
        <v>59276</v>
      </c>
      <c r="K43" s="191"/>
      <c r="L43" s="191"/>
      <c r="M43" s="191"/>
      <c r="N43" s="177" t="s">
        <v>36</v>
      </c>
      <c r="O43" s="190">
        <f>O41-O42</f>
        <v>0</v>
      </c>
      <c r="P43" s="191"/>
      <c r="Q43" s="191"/>
      <c r="R43" s="191"/>
      <c r="S43" s="177" t="s">
        <v>36</v>
      </c>
      <c r="T43" s="190">
        <f>T41-T42</f>
        <v>59276</v>
      </c>
      <c r="U43" s="191"/>
      <c r="V43" s="191"/>
      <c r="W43" s="191"/>
      <c r="X43" s="177" t="s">
        <v>36</v>
      </c>
    </row>
    <row r="44" spans="1:26" ht="8.25"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row>
    <row r="45" spans="1:26" s="38" customFormat="1" ht="16.5" customHeight="1">
      <c r="A45" s="180" t="s">
        <v>41</v>
      </c>
      <c r="B45" s="180"/>
      <c r="C45" s="180"/>
      <c r="D45" s="180"/>
      <c r="E45" s="180"/>
      <c r="F45" s="107"/>
      <c r="G45" s="107"/>
      <c r="H45" s="107"/>
      <c r="I45" s="107"/>
      <c r="J45" s="107"/>
      <c r="K45" s="107"/>
      <c r="L45" s="107"/>
      <c r="M45" s="107"/>
      <c r="N45" s="107"/>
      <c r="O45" s="107"/>
      <c r="P45" s="107"/>
      <c r="Q45" s="107"/>
      <c r="R45" s="107"/>
      <c r="S45" s="107"/>
      <c r="T45" s="107"/>
      <c r="U45" s="107"/>
      <c r="V45" s="107"/>
      <c r="W45" s="107"/>
      <c r="X45" s="107"/>
    </row>
    <row r="46" spans="1:26" s="38" customFormat="1" ht="16.5" customHeight="1">
      <c r="B46" s="217" t="s">
        <v>90</v>
      </c>
      <c r="C46" s="217"/>
      <c r="D46" s="217"/>
      <c r="E46" s="217"/>
      <c r="F46" s="217"/>
      <c r="G46" s="217"/>
      <c r="H46" s="217"/>
      <c r="I46" s="217"/>
      <c r="J46" s="217"/>
      <c r="K46" s="217"/>
      <c r="L46" s="217"/>
      <c r="M46" s="217"/>
      <c r="N46" s="217"/>
      <c r="O46" s="217"/>
      <c r="P46" s="101"/>
      <c r="Q46" s="101"/>
      <c r="R46" s="101"/>
      <c r="S46" s="101"/>
      <c r="T46" s="101"/>
      <c r="U46" s="101"/>
      <c r="V46" s="101"/>
      <c r="W46" s="101"/>
      <c r="X46" s="34"/>
    </row>
    <row r="47" spans="1:26" s="38" customFormat="1" ht="16.5" customHeight="1">
      <c r="B47" s="104" t="s">
        <v>92</v>
      </c>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row>
    <row r="48" spans="1:26" s="38" customFormat="1" ht="16.5" customHeight="1">
      <c r="B48" s="104" t="s">
        <v>93</v>
      </c>
      <c r="Z48" s="107"/>
    </row>
    <row r="49" spans="1:26" s="38" customFormat="1" ht="16.5" customHeight="1">
      <c r="B49" s="217" t="s">
        <v>91</v>
      </c>
      <c r="C49" s="217"/>
      <c r="D49" s="217"/>
      <c r="E49" s="217"/>
      <c r="F49" s="217"/>
      <c r="G49" s="217"/>
      <c r="H49" s="217"/>
      <c r="I49" s="217"/>
      <c r="J49" s="217"/>
      <c r="K49" s="217"/>
      <c r="L49" s="217"/>
      <c r="M49" s="217"/>
      <c r="N49" s="217"/>
      <c r="O49" s="217"/>
      <c r="Z49" s="107"/>
    </row>
    <row r="51" spans="1:26" ht="16.5" customHeight="1">
      <c r="A51" s="40"/>
    </row>
    <row r="58" spans="1:26" ht="16.5" customHeight="1">
      <c r="D58" s="104"/>
      <c r="F58" s="104"/>
      <c r="G58" s="104"/>
      <c r="H58" s="104"/>
      <c r="I58" s="104"/>
      <c r="J58" s="104"/>
      <c r="K58" s="104"/>
      <c r="L58" s="104"/>
      <c r="M58" s="104"/>
      <c r="N58" s="104"/>
      <c r="O58" s="104"/>
      <c r="P58" s="104"/>
      <c r="Q58" s="104"/>
      <c r="R58" s="104"/>
      <c r="S58" s="104"/>
      <c r="T58" s="104"/>
      <c r="U58" s="104"/>
      <c r="V58" s="104"/>
      <c r="W58" s="104"/>
      <c r="X58" s="104"/>
      <c r="Y58" s="104"/>
      <c r="Z58" s="104"/>
    </row>
    <row r="59" spans="1:26" ht="16.5" customHeight="1">
      <c r="R59" s="101"/>
      <c r="S59" s="101"/>
      <c r="T59" s="101"/>
      <c r="U59" s="101"/>
      <c r="V59" s="101"/>
      <c r="W59" s="101"/>
      <c r="X59" s="101"/>
      <c r="Y59" s="101"/>
      <c r="Z59" s="101"/>
    </row>
  </sheetData>
  <sheetProtection formatCells="0" formatColumns="0" formatRows="0"/>
  <mergeCells count="79">
    <mergeCell ref="A12:Z12"/>
    <mergeCell ref="A34:E35"/>
    <mergeCell ref="F34:I34"/>
    <mergeCell ref="A36:E37"/>
    <mergeCell ref="F36:I36"/>
    <mergeCell ref="J36:L36"/>
    <mergeCell ref="J34:M34"/>
    <mergeCell ref="M36:N36"/>
    <mergeCell ref="O36:Q36"/>
    <mergeCell ref="O34:R34"/>
    <mergeCell ref="T34:W34"/>
    <mergeCell ref="F35:I35"/>
    <mergeCell ref="J35:M35"/>
    <mergeCell ref="O35:R35"/>
    <mergeCell ref="T35:W35"/>
    <mergeCell ref="A15:Z15"/>
    <mergeCell ref="B49:O49"/>
    <mergeCell ref="F42:I42"/>
    <mergeCell ref="J42:M42"/>
    <mergeCell ref="O42:R42"/>
    <mergeCell ref="C41:E43"/>
    <mergeCell ref="F41:I41"/>
    <mergeCell ref="J41:M41"/>
    <mergeCell ref="O41:R41"/>
    <mergeCell ref="F43:I43"/>
    <mergeCell ref="J43:M43"/>
    <mergeCell ref="O43:R43"/>
    <mergeCell ref="A38:B43"/>
    <mergeCell ref="J39:M39"/>
    <mergeCell ref="O39:R39"/>
    <mergeCell ref="A45:E45"/>
    <mergeCell ref="B46:O46"/>
    <mergeCell ref="T43:W43"/>
    <mergeCell ref="W36:X36"/>
    <mergeCell ref="W37:X37"/>
    <mergeCell ref="F37:I37"/>
    <mergeCell ref="J37:L37"/>
    <mergeCell ref="M37:N37"/>
    <mergeCell ref="O37:Q37"/>
    <mergeCell ref="T41:W41"/>
    <mergeCell ref="R37:S37"/>
    <mergeCell ref="T37:V37"/>
    <mergeCell ref="R36:S36"/>
    <mergeCell ref="T36:V36"/>
    <mergeCell ref="T38:W38"/>
    <mergeCell ref="F38:I38"/>
    <mergeCell ref="J38:M38"/>
    <mergeCell ref="O38:R38"/>
    <mergeCell ref="J33:N33"/>
    <mergeCell ref="O33:S33"/>
    <mergeCell ref="C28:W29"/>
    <mergeCell ref="A31:E31"/>
    <mergeCell ref="A27:Z27"/>
    <mergeCell ref="T33:X33"/>
    <mergeCell ref="T42:W42"/>
    <mergeCell ref="C38:E40"/>
    <mergeCell ref="T39:W39"/>
    <mergeCell ref="F40:I40"/>
    <mergeCell ref="J40:M40"/>
    <mergeCell ref="O40:R40"/>
    <mergeCell ref="T40:W40"/>
    <mergeCell ref="F39:I39"/>
    <mergeCell ref="S1:Y1"/>
    <mergeCell ref="A3:Z3"/>
    <mergeCell ref="B5:K5"/>
    <mergeCell ref="M7:O7"/>
    <mergeCell ref="M9:O9"/>
    <mergeCell ref="B25:D25"/>
    <mergeCell ref="L25:N25"/>
    <mergeCell ref="A17:Z17"/>
    <mergeCell ref="A23:Z23"/>
    <mergeCell ref="C18:F18"/>
    <mergeCell ref="C19:F19"/>
    <mergeCell ref="B20:F20"/>
    <mergeCell ref="G20:M20"/>
    <mergeCell ref="B21:F21"/>
    <mergeCell ref="G21:M21"/>
    <mergeCell ref="G18:Y18"/>
    <mergeCell ref="G19:Y19"/>
  </mergeCells>
  <phoneticPr fontId="2"/>
  <dataValidations count="1">
    <dataValidation type="whole" allowBlank="1" showInputMessage="1" showErrorMessage="1" errorTitle="注意" error="西暦（4桁）で入力してください" prompt="西暦で入力してください" sqref="B25:D25 L25:N25">
      <formula1>2000</formula1>
      <formula2>9999</formula2>
    </dataValidation>
  </dataValidations>
  <pageMargins left="0.78740157480314965" right="0.39370078740157483" top="0.59055118110236227" bottom="0.59055118110236227"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注意" error="サービス種別はプルダウンから選択してください。_x000a_（プルダウンはセルの右側に出ている「▼」から開くことができます）">
          <x14:formula1>
            <xm:f>リスト!$A$3:$A$34</xm:f>
          </x14:formula1>
          <xm:sqref>G21:M21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view="pageBreakPreview" zoomScale="85" zoomScaleNormal="100" zoomScaleSheetLayoutView="85" workbookViewId="0">
      <selection activeCell="I10" sqref="I10"/>
    </sheetView>
  </sheetViews>
  <sheetFormatPr defaultRowHeight="13.5"/>
  <cols>
    <col min="1" max="1" width="4.125" style="20" customWidth="1"/>
    <col min="2" max="2" width="6" style="20" bestFit="1" customWidth="1"/>
    <col min="3" max="3" width="6" style="20" hidden="1" customWidth="1"/>
    <col min="4" max="4" width="15.125" style="20" customWidth="1"/>
    <col min="5" max="5" width="12" style="20" customWidth="1"/>
    <col min="6" max="6" width="8.625" style="20" customWidth="1"/>
    <col min="7" max="7" width="6.5" style="20" customWidth="1"/>
    <col min="8" max="8" width="11.125" style="20" customWidth="1"/>
    <col min="9" max="10" width="11.75" style="20" customWidth="1"/>
    <col min="11" max="11" width="11.625" style="20" customWidth="1"/>
    <col min="12" max="12" width="3.875" style="20" customWidth="1"/>
    <col min="13" max="247" width="9" style="20"/>
    <col min="248" max="248" width="3.625" style="20" customWidth="1"/>
    <col min="249" max="249" width="18.625" style="20" customWidth="1"/>
    <col min="250" max="251" width="0" style="20" hidden="1" customWidth="1"/>
    <col min="252" max="252" width="12.125" style="20" bestFit="1" customWidth="1"/>
    <col min="253" max="253" width="7.625" style="20" customWidth="1"/>
    <col min="254" max="254" width="5.375" style="20" customWidth="1"/>
    <col min="255" max="255" width="7.375" style="20" customWidth="1"/>
    <col min="256" max="256" width="11.5" style="20" customWidth="1"/>
    <col min="257" max="257" width="13.875" style="20" customWidth="1"/>
    <col min="258" max="258" width="7.625" style="20" customWidth="1"/>
    <col min="259" max="259" width="5.375" style="20" customWidth="1"/>
    <col min="260" max="260" width="7.375" style="20" customWidth="1"/>
    <col min="261" max="261" width="11.5" style="20" customWidth="1"/>
    <col min="262" max="262" width="13.875" style="20" customWidth="1"/>
    <col min="263" max="263" width="7.625" style="20" customWidth="1"/>
    <col min="264" max="264" width="5.375" style="20" customWidth="1"/>
    <col min="265" max="265" width="7.375" style="20" customWidth="1"/>
    <col min="266" max="266" width="11.5" style="20" customWidth="1"/>
    <col min="267" max="267" width="10" style="20" customWidth="1"/>
    <col min="268" max="268" width="3.875" style="20" customWidth="1"/>
    <col min="269" max="503" width="9" style="20"/>
    <col min="504" max="504" width="3.625" style="20" customWidth="1"/>
    <col min="505" max="505" width="18.625" style="20" customWidth="1"/>
    <col min="506" max="507" width="0" style="20" hidden="1" customWidth="1"/>
    <col min="508" max="508" width="12.125" style="20" bestFit="1" customWidth="1"/>
    <col min="509" max="509" width="7.625" style="20" customWidth="1"/>
    <col min="510" max="510" width="5.375" style="20" customWidth="1"/>
    <col min="511" max="511" width="7.375" style="20" customWidth="1"/>
    <col min="512" max="512" width="11.5" style="20" customWidth="1"/>
    <col min="513" max="513" width="13.875" style="20" customWidth="1"/>
    <col min="514" max="514" width="7.625" style="20" customWidth="1"/>
    <col min="515" max="515" width="5.375" style="20" customWidth="1"/>
    <col min="516" max="516" width="7.375" style="20" customWidth="1"/>
    <col min="517" max="517" width="11.5" style="20" customWidth="1"/>
    <col min="518" max="518" width="13.875" style="20" customWidth="1"/>
    <col min="519" max="519" width="7.625" style="20" customWidth="1"/>
    <col min="520" max="520" width="5.375" style="20" customWidth="1"/>
    <col min="521" max="521" width="7.375" style="20" customWidth="1"/>
    <col min="522" max="522" width="11.5" style="20" customWidth="1"/>
    <col min="523" max="523" width="10" style="20" customWidth="1"/>
    <col min="524" max="524" width="3.875" style="20" customWidth="1"/>
    <col min="525" max="759" width="9" style="20"/>
    <col min="760" max="760" width="3.625" style="20" customWidth="1"/>
    <col min="761" max="761" width="18.625" style="20" customWidth="1"/>
    <col min="762" max="763" width="0" style="20" hidden="1" customWidth="1"/>
    <col min="764" max="764" width="12.125" style="20" bestFit="1" customWidth="1"/>
    <col min="765" max="765" width="7.625" style="20" customWidth="1"/>
    <col min="766" max="766" width="5.375" style="20" customWidth="1"/>
    <col min="767" max="767" width="7.375" style="20" customWidth="1"/>
    <col min="768" max="768" width="11.5" style="20" customWidth="1"/>
    <col min="769" max="769" width="13.875" style="20" customWidth="1"/>
    <col min="770" max="770" width="7.625" style="20" customWidth="1"/>
    <col min="771" max="771" width="5.375" style="20" customWidth="1"/>
    <col min="772" max="772" width="7.375" style="20" customWidth="1"/>
    <col min="773" max="773" width="11.5" style="20" customWidth="1"/>
    <col min="774" max="774" width="13.875" style="20" customWidth="1"/>
    <col min="775" max="775" width="7.625" style="20" customWidth="1"/>
    <col min="776" max="776" width="5.375" style="20" customWidth="1"/>
    <col min="777" max="777" width="7.375" style="20" customWidth="1"/>
    <col min="778" max="778" width="11.5" style="20" customWidth="1"/>
    <col min="779" max="779" width="10" style="20" customWidth="1"/>
    <col min="780" max="780" width="3.875" style="20" customWidth="1"/>
    <col min="781" max="1015" width="9" style="20"/>
    <col min="1016" max="1016" width="3.625" style="20" customWidth="1"/>
    <col min="1017" max="1017" width="18.625" style="20" customWidth="1"/>
    <col min="1018" max="1019" width="0" style="20" hidden="1" customWidth="1"/>
    <col min="1020" max="1020" width="12.125" style="20" bestFit="1" customWidth="1"/>
    <col min="1021" max="1021" width="7.625" style="20" customWidth="1"/>
    <col min="1022" max="1022" width="5.375" style="20" customWidth="1"/>
    <col min="1023" max="1023" width="7.375" style="20" customWidth="1"/>
    <col min="1024" max="1024" width="11.5" style="20" customWidth="1"/>
    <col min="1025" max="1025" width="13.875" style="20" customWidth="1"/>
    <col min="1026" max="1026" width="7.625" style="20" customWidth="1"/>
    <col min="1027" max="1027" width="5.375" style="20" customWidth="1"/>
    <col min="1028" max="1028" width="7.375" style="20" customWidth="1"/>
    <col min="1029" max="1029" width="11.5" style="20" customWidth="1"/>
    <col min="1030" max="1030" width="13.875" style="20" customWidth="1"/>
    <col min="1031" max="1031" width="7.625" style="20" customWidth="1"/>
    <col min="1032" max="1032" width="5.375" style="20" customWidth="1"/>
    <col min="1033" max="1033" width="7.375" style="20" customWidth="1"/>
    <col min="1034" max="1034" width="11.5" style="20" customWidth="1"/>
    <col min="1035" max="1035" width="10" style="20" customWidth="1"/>
    <col min="1036" max="1036" width="3.875" style="20" customWidth="1"/>
    <col min="1037" max="1271" width="9" style="20"/>
    <col min="1272" max="1272" width="3.625" style="20" customWidth="1"/>
    <col min="1273" max="1273" width="18.625" style="20" customWidth="1"/>
    <col min="1274" max="1275" width="0" style="20" hidden="1" customWidth="1"/>
    <col min="1276" max="1276" width="12.125" style="20" bestFit="1" customWidth="1"/>
    <col min="1277" max="1277" width="7.625" style="20" customWidth="1"/>
    <col min="1278" max="1278" width="5.375" style="20" customWidth="1"/>
    <col min="1279" max="1279" width="7.375" style="20" customWidth="1"/>
    <col min="1280" max="1280" width="11.5" style="20" customWidth="1"/>
    <col min="1281" max="1281" width="13.875" style="20" customWidth="1"/>
    <col min="1282" max="1282" width="7.625" style="20" customWidth="1"/>
    <col min="1283" max="1283" width="5.375" style="20" customWidth="1"/>
    <col min="1284" max="1284" width="7.375" style="20" customWidth="1"/>
    <col min="1285" max="1285" width="11.5" style="20" customWidth="1"/>
    <col min="1286" max="1286" width="13.875" style="20" customWidth="1"/>
    <col min="1287" max="1287" width="7.625" style="20" customWidth="1"/>
    <col min="1288" max="1288" width="5.375" style="20" customWidth="1"/>
    <col min="1289" max="1289" width="7.375" style="20" customWidth="1"/>
    <col min="1290" max="1290" width="11.5" style="20" customWidth="1"/>
    <col min="1291" max="1291" width="10" style="20" customWidth="1"/>
    <col min="1292" max="1292" width="3.875" style="20" customWidth="1"/>
    <col min="1293" max="1527" width="9" style="20"/>
    <col min="1528" max="1528" width="3.625" style="20" customWidth="1"/>
    <col min="1529" max="1529" width="18.625" style="20" customWidth="1"/>
    <col min="1530" max="1531" width="0" style="20" hidden="1" customWidth="1"/>
    <col min="1532" max="1532" width="12.125" style="20" bestFit="1" customWidth="1"/>
    <col min="1533" max="1533" width="7.625" style="20" customWidth="1"/>
    <col min="1534" max="1534" width="5.375" style="20" customWidth="1"/>
    <col min="1535" max="1535" width="7.375" style="20" customWidth="1"/>
    <col min="1536" max="1536" width="11.5" style="20" customWidth="1"/>
    <col min="1537" max="1537" width="13.875" style="20" customWidth="1"/>
    <col min="1538" max="1538" width="7.625" style="20" customWidth="1"/>
    <col min="1539" max="1539" width="5.375" style="20" customWidth="1"/>
    <col min="1540" max="1540" width="7.375" style="20" customWidth="1"/>
    <col min="1541" max="1541" width="11.5" style="20" customWidth="1"/>
    <col min="1542" max="1542" width="13.875" style="20" customWidth="1"/>
    <col min="1543" max="1543" width="7.625" style="20" customWidth="1"/>
    <col min="1544" max="1544" width="5.375" style="20" customWidth="1"/>
    <col min="1545" max="1545" width="7.375" style="20" customWidth="1"/>
    <col min="1546" max="1546" width="11.5" style="20" customWidth="1"/>
    <col min="1547" max="1547" width="10" style="20" customWidth="1"/>
    <col min="1548" max="1548" width="3.875" style="20" customWidth="1"/>
    <col min="1549" max="1783" width="9" style="20"/>
    <col min="1784" max="1784" width="3.625" style="20" customWidth="1"/>
    <col min="1785" max="1785" width="18.625" style="20" customWidth="1"/>
    <col min="1786" max="1787" width="0" style="20" hidden="1" customWidth="1"/>
    <col min="1788" max="1788" width="12.125" style="20" bestFit="1" customWidth="1"/>
    <col min="1789" max="1789" width="7.625" style="20" customWidth="1"/>
    <col min="1790" max="1790" width="5.375" style="20" customWidth="1"/>
    <col min="1791" max="1791" width="7.375" style="20" customWidth="1"/>
    <col min="1792" max="1792" width="11.5" style="20" customWidth="1"/>
    <col min="1793" max="1793" width="13.875" style="20" customWidth="1"/>
    <col min="1794" max="1794" width="7.625" style="20" customWidth="1"/>
    <col min="1795" max="1795" width="5.375" style="20" customWidth="1"/>
    <col min="1796" max="1796" width="7.375" style="20" customWidth="1"/>
    <col min="1797" max="1797" width="11.5" style="20" customWidth="1"/>
    <col min="1798" max="1798" width="13.875" style="20" customWidth="1"/>
    <col min="1799" max="1799" width="7.625" style="20" customWidth="1"/>
    <col min="1800" max="1800" width="5.375" style="20" customWidth="1"/>
    <col min="1801" max="1801" width="7.375" style="20" customWidth="1"/>
    <col min="1802" max="1802" width="11.5" style="20" customWidth="1"/>
    <col min="1803" max="1803" width="10" style="20" customWidth="1"/>
    <col min="1804" max="1804" width="3.875" style="20" customWidth="1"/>
    <col min="1805" max="2039" width="9" style="20"/>
    <col min="2040" max="2040" width="3.625" style="20" customWidth="1"/>
    <col min="2041" max="2041" width="18.625" style="20" customWidth="1"/>
    <col min="2042" max="2043" width="0" style="20" hidden="1" customWidth="1"/>
    <col min="2044" max="2044" width="12.125" style="20" bestFit="1" customWidth="1"/>
    <col min="2045" max="2045" width="7.625" style="20" customWidth="1"/>
    <col min="2046" max="2046" width="5.375" style="20" customWidth="1"/>
    <col min="2047" max="2047" width="7.375" style="20" customWidth="1"/>
    <col min="2048" max="2048" width="11.5" style="20" customWidth="1"/>
    <col min="2049" max="2049" width="13.875" style="20" customWidth="1"/>
    <col min="2050" max="2050" width="7.625" style="20" customWidth="1"/>
    <col min="2051" max="2051" width="5.375" style="20" customWidth="1"/>
    <col min="2052" max="2052" width="7.375" style="20" customWidth="1"/>
    <col min="2053" max="2053" width="11.5" style="20" customWidth="1"/>
    <col min="2054" max="2054" width="13.875" style="20" customWidth="1"/>
    <col min="2055" max="2055" width="7.625" style="20" customWidth="1"/>
    <col min="2056" max="2056" width="5.375" style="20" customWidth="1"/>
    <col min="2057" max="2057" width="7.375" style="20" customWidth="1"/>
    <col min="2058" max="2058" width="11.5" style="20" customWidth="1"/>
    <col min="2059" max="2059" width="10" style="20" customWidth="1"/>
    <col min="2060" max="2060" width="3.875" style="20" customWidth="1"/>
    <col min="2061" max="2295" width="9" style="20"/>
    <col min="2296" max="2296" width="3.625" style="20" customWidth="1"/>
    <col min="2297" max="2297" width="18.625" style="20" customWidth="1"/>
    <col min="2298" max="2299" width="0" style="20" hidden="1" customWidth="1"/>
    <col min="2300" max="2300" width="12.125" style="20" bestFit="1" customWidth="1"/>
    <col min="2301" max="2301" width="7.625" style="20" customWidth="1"/>
    <col min="2302" max="2302" width="5.375" style="20" customWidth="1"/>
    <col min="2303" max="2303" width="7.375" style="20" customWidth="1"/>
    <col min="2304" max="2304" width="11.5" style="20" customWidth="1"/>
    <col min="2305" max="2305" width="13.875" style="20" customWidth="1"/>
    <col min="2306" max="2306" width="7.625" style="20" customWidth="1"/>
    <col min="2307" max="2307" width="5.375" style="20" customWidth="1"/>
    <col min="2308" max="2308" width="7.375" style="20" customWidth="1"/>
    <col min="2309" max="2309" width="11.5" style="20" customWidth="1"/>
    <col min="2310" max="2310" width="13.875" style="20" customWidth="1"/>
    <col min="2311" max="2311" width="7.625" style="20" customWidth="1"/>
    <col min="2312" max="2312" width="5.375" style="20" customWidth="1"/>
    <col min="2313" max="2313" width="7.375" style="20" customWidth="1"/>
    <col min="2314" max="2314" width="11.5" style="20" customWidth="1"/>
    <col min="2315" max="2315" width="10" style="20" customWidth="1"/>
    <col min="2316" max="2316" width="3.875" style="20" customWidth="1"/>
    <col min="2317" max="2551" width="9" style="20"/>
    <col min="2552" max="2552" width="3.625" style="20" customWidth="1"/>
    <col min="2553" max="2553" width="18.625" style="20" customWidth="1"/>
    <col min="2554" max="2555" width="0" style="20" hidden="1" customWidth="1"/>
    <col min="2556" max="2556" width="12.125" style="20" bestFit="1" customWidth="1"/>
    <col min="2557" max="2557" width="7.625" style="20" customWidth="1"/>
    <col min="2558" max="2558" width="5.375" style="20" customWidth="1"/>
    <col min="2559" max="2559" width="7.375" style="20" customWidth="1"/>
    <col min="2560" max="2560" width="11.5" style="20" customWidth="1"/>
    <col min="2561" max="2561" width="13.875" style="20" customWidth="1"/>
    <col min="2562" max="2562" width="7.625" style="20" customWidth="1"/>
    <col min="2563" max="2563" width="5.375" style="20" customWidth="1"/>
    <col min="2564" max="2564" width="7.375" style="20" customWidth="1"/>
    <col min="2565" max="2565" width="11.5" style="20" customWidth="1"/>
    <col min="2566" max="2566" width="13.875" style="20" customWidth="1"/>
    <col min="2567" max="2567" width="7.625" style="20" customWidth="1"/>
    <col min="2568" max="2568" width="5.375" style="20" customWidth="1"/>
    <col min="2569" max="2569" width="7.375" style="20" customWidth="1"/>
    <col min="2570" max="2570" width="11.5" style="20" customWidth="1"/>
    <col min="2571" max="2571" width="10" style="20" customWidth="1"/>
    <col min="2572" max="2572" width="3.875" style="20" customWidth="1"/>
    <col min="2573" max="2807" width="9" style="20"/>
    <col min="2808" max="2808" width="3.625" style="20" customWidth="1"/>
    <col min="2809" max="2809" width="18.625" style="20" customWidth="1"/>
    <col min="2810" max="2811" width="0" style="20" hidden="1" customWidth="1"/>
    <col min="2812" max="2812" width="12.125" style="20" bestFit="1" customWidth="1"/>
    <col min="2813" max="2813" width="7.625" style="20" customWidth="1"/>
    <col min="2814" max="2814" width="5.375" style="20" customWidth="1"/>
    <col min="2815" max="2815" width="7.375" style="20" customWidth="1"/>
    <col min="2816" max="2816" width="11.5" style="20" customWidth="1"/>
    <col min="2817" max="2817" width="13.875" style="20" customWidth="1"/>
    <col min="2818" max="2818" width="7.625" style="20" customWidth="1"/>
    <col min="2819" max="2819" width="5.375" style="20" customWidth="1"/>
    <col min="2820" max="2820" width="7.375" style="20" customWidth="1"/>
    <col min="2821" max="2821" width="11.5" style="20" customWidth="1"/>
    <col min="2822" max="2822" width="13.875" style="20" customWidth="1"/>
    <col min="2823" max="2823" width="7.625" style="20" customWidth="1"/>
    <col min="2824" max="2824" width="5.375" style="20" customWidth="1"/>
    <col min="2825" max="2825" width="7.375" style="20" customWidth="1"/>
    <col min="2826" max="2826" width="11.5" style="20" customWidth="1"/>
    <col min="2827" max="2827" width="10" style="20" customWidth="1"/>
    <col min="2828" max="2828" width="3.875" style="20" customWidth="1"/>
    <col min="2829" max="3063" width="9" style="20"/>
    <col min="3064" max="3064" width="3.625" style="20" customWidth="1"/>
    <col min="3065" max="3065" width="18.625" style="20" customWidth="1"/>
    <col min="3066" max="3067" width="0" style="20" hidden="1" customWidth="1"/>
    <col min="3068" max="3068" width="12.125" style="20" bestFit="1" customWidth="1"/>
    <col min="3069" max="3069" width="7.625" style="20" customWidth="1"/>
    <col min="3070" max="3070" width="5.375" style="20" customWidth="1"/>
    <col min="3071" max="3071" width="7.375" style="20" customWidth="1"/>
    <col min="3072" max="3072" width="11.5" style="20" customWidth="1"/>
    <col min="3073" max="3073" width="13.875" style="20" customWidth="1"/>
    <col min="3074" max="3074" width="7.625" style="20" customWidth="1"/>
    <col min="3075" max="3075" width="5.375" style="20" customWidth="1"/>
    <col min="3076" max="3076" width="7.375" style="20" customWidth="1"/>
    <col min="3077" max="3077" width="11.5" style="20" customWidth="1"/>
    <col min="3078" max="3078" width="13.875" style="20" customWidth="1"/>
    <col min="3079" max="3079" width="7.625" style="20" customWidth="1"/>
    <col min="3080" max="3080" width="5.375" style="20" customWidth="1"/>
    <col min="3081" max="3081" width="7.375" style="20" customWidth="1"/>
    <col min="3082" max="3082" width="11.5" style="20" customWidth="1"/>
    <col min="3083" max="3083" width="10" style="20" customWidth="1"/>
    <col min="3084" max="3084" width="3.875" style="20" customWidth="1"/>
    <col min="3085" max="3319" width="9" style="20"/>
    <col min="3320" max="3320" width="3.625" style="20" customWidth="1"/>
    <col min="3321" max="3321" width="18.625" style="20" customWidth="1"/>
    <col min="3322" max="3323" width="0" style="20" hidden="1" customWidth="1"/>
    <col min="3324" max="3324" width="12.125" style="20" bestFit="1" customWidth="1"/>
    <col min="3325" max="3325" width="7.625" style="20" customWidth="1"/>
    <col min="3326" max="3326" width="5.375" style="20" customWidth="1"/>
    <col min="3327" max="3327" width="7.375" style="20" customWidth="1"/>
    <col min="3328" max="3328" width="11.5" style="20" customWidth="1"/>
    <col min="3329" max="3329" width="13.875" style="20" customWidth="1"/>
    <col min="3330" max="3330" width="7.625" style="20" customWidth="1"/>
    <col min="3331" max="3331" width="5.375" style="20" customWidth="1"/>
    <col min="3332" max="3332" width="7.375" style="20" customWidth="1"/>
    <col min="3333" max="3333" width="11.5" style="20" customWidth="1"/>
    <col min="3334" max="3334" width="13.875" style="20" customWidth="1"/>
    <col min="3335" max="3335" width="7.625" style="20" customWidth="1"/>
    <col min="3336" max="3336" width="5.375" style="20" customWidth="1"/>
    <col min="3337" max="3337" width="7.375" style="20" customWidth="1"/>
    <col min="3338" max="3338" width="11.5" style="20" customWidth="1"/>
    <col min="3339" max="3339" width="10" style="20" customWidth="1"/>
    <col min="3340" max="3340" width="3.875" style="20" customWidth="1"/>
    <col min="3341" max="3575" width="9" style="20"/>
    <col min="3576" max="3576" width="3.625" style="20" customWidth="1"/>
    <col min="3577" max="3577" width="18.625" style="20" customWidth="1"/>
    <col min="3578" max="3579" width="0" style="20" hidden="1" customWidth="1"/>
    <col min="3580" max="3580" width="12.125" style="20" bestFit="1" customWidth="1"/>
    <col min="3581" max="3581" width="7.625" style="20" customWidth="1"/>
    <col min="3582" max="3582" width="5.375" style="20" customWidth="1"/>
    <col min="3583" max="3583" width="7.375" style="20" customWidth="1"/>
    <col min="3584" max="3584" width="11.5" style="20" customWidth="1"/>
    <col min="3585" max="3585" width="13.875" style="20" customWidth="1"/>
    <col min="3586" max="3586" width="7.625" style="20" customWidth="1"/>
    <col min="3587" max="3587" width="5.375" style="20" customWidth="1"/>
    <col min="3588" max="3588" width="7.375" style="20" customWidth="1"/>
    <col min="3589" max="3589" width="11.5" style="20" customWidth="1"/>
    <col min="3590" max="3590" width="13.875" style="20" customWidth="1"/>
    <col min="3591" max="3591" width="7.625" style="20" customWidth="1"/>
    <col min="3592" max="3592" width="5.375" style="20" customWidth="1"/>
    <col min="3593" max="3593" width="7.375" style="20" customWidth="1"/>
    <col min="3594" max="3594" width="11.5" style="20" customWidth="1"/>
    <col min="3595" max="3595" width="10" style="20" customWidth="1"/>
    <col min="3596" max="3596" width="3.875" style="20" customWidth="1"/>
    <col min="3597" max="3831" width="9" style="20"/>
    <col min="3832" max="3832" width="3.625" style="20" customWidth="1"/>
    <col min="3833" max="3833" width="18.625" style="20" customWidth="1"/>
    <col min="3834" max="3835" width="0" style="20" hidden="1" customWidth="1"/>
    <col min="3836" max="3836" width="12.125" style="20" bestFit="1" customWidth="1"/>
    <col min="3837" max="3837" width="7.625" style="20" customWidth="1"/>
    <col min="3838" max="3838" width="5.375" style="20" customWidth="1"/>
    <col min="3839" max="3839" width="7.375" style="20" customWidth="1"/>
    <col min="3840" max="3840" width="11.5" style="20" customWidth="1"/>
    <col min="3841" max="3841" width="13.875" style="20" customWidth="1"/>
    <col min="3842" max="3842" width="7.625" style="20" customWidth="1"/>
    <col min="3843" max="3843" width="5.375" style="20" customWidth="1"/>
    <col min="3844" max="3844" width="7.375" style="20" customWidth="1"/>
    <col min="3845" max="3845" width="11.5" style="20" customWidth="1"/>
    <col min="3846" max="3846" width="13.875" style="20" customWidth="1"/>
    <col min="3847" max="3847" width="7.625" style="20" customWidth="1"/>
    <col min="3848" max="3848" width="5.375" style="20" customWidth="1"/>
    <col min="3849" max="3849" width="7.375" style="20" customWidth="1"/>
    <col min="3850" max="3850" width="11.5" style="20" customWidth="1"/>
    <col min="3851" max="3851" width="10" style="20" customWidth="1"/>
    <col min="3852" max="3852" width="3.875" style="20" customWidth="1"/>
    <col min="3853" max="4087" width="9" style="20"/>
    <col min="4088" max="4088" width="3.625" style="20" customWidth="1"/>
    <col min="4089" max="4089" width="18.625" style="20" customWidth="1"/>
    <col min="4090" max="4091" width="0" style="20" hidden="1" customWidth="1"/>
    <col min="4092" max="4092" width="12.125" style="20" bestFit="1" customWidth="1"/>
    <col min="4093" max="4093" width="7.625" style="20" customWidth="1"/>
    <col min="4094" max="4094" width="5.375" style="20" customWidth="1"/>
    <col min="4095" max="4095" width="7.375" style="20" customWidth="1"/>
    <col min="4096" max="4096" width="11.5" style="20" customWidth="1"/>
    <col min="4097" max="4097" width="13.875" style="20" customWidth="1"/>
    <col min="4098" max="4098" width="7.625" style="20" customWidth="1"/>
    <col min="4099" max="4099" width="5.375" style="20" customWidth="1"/>
    <col min="4100" max="4100" width="7.375" style="20" customWidth="1"/>
    <col min="4101" max="4101" width="11.5" style="20" customWidth="1"/>
    <col min="4102" max="4102" width="13.875" style="20" customWidth="1"/>
    <col min="4103" max="4103" width="7.625" style="20" customWidth="1"/>
    <col min="4104" max="4104" width="5.375" style="20" customWidth="1"/>
    <col min="4105" max="4105" width="7.375" style="20" customWidth="1"/>
    <col min="4106" max="4106" width="11.5" style="20" customWidth="1"/>
    <col min="4107" max="4107" width="10" style="20" customWidth="1"/>
    <col min="4108" max="4108" width="3.875" style="20" customWidth="1"/>
    <col min="4109" max="4343" width="9" style="20"/>
    <col min="4344" max="4344" width="3.625" style="20" customWidth="1"/>
    <col min="4345" max="4345" width="18.625" style="20" customWidth="1"/>
    <col min="4346" max="4347" width="0" style="20" hidden="1" customWidth="1"/>
    <col min="4348" max="4348" width="12.125" style="20" bestFit="1" customWidth="1"/>
    <col min="4349" max="4349" width="7.625" style="20" customWidth="1"/>
    <col min="4350" max="4350" width="5.375" style="20" customWidth="1"/>
    <col min="4351" max="4351" width="7.375" style="20" customWidth="1"/>
    <col min="4352" max="4352" width="11.5" style="20" customWidth="1"/>
    <col min="4353" max="4353" width="13.875" style="20" customWidth="1"/>
    <col min="4354" max="4354" width="7.625" style="20" customWidth="1"/>
    <col min="4355" max="4355" width="5.375" style="20" customWidth="1"/>
    <col min="4356" max="4356" width="7.375" style="20" customWidth="1"/>
    <col min="4357" max="4357" width="11.5" style="20" customWidth="1"/>
    <col min="4358" max="4358" width="13.875" style="20" customWidth="1"/>
    <col min="4359" max="4359" width="7.625" style="20" customWidth="1"/>
    <col min="4360" max="4360" width="5.375" style="20" customWidth="1"/>
    <col min="4361" max="4361" width="7.375" style="20" customWidth="1"/>
    <col min="4362" max="4362" width="11.5" style="20" customWidth="1"/>
    <col min="4363" max="4363" width="10" style="20" customWidth="1"/>
    <col min="4364" max="4364" width="3.875" style="20" customWidth="1"/>
    <col min="4365" max="4599" width="9" style="20"/>
    <col min="4600" max="4600" width="3.625" style="20" customWidth="1"/>
    <col min="4601" max="4601" width="18.625" style="20" customWidth="1"/>
    <col min="4602" max="4603" width="0" style="20" hidden="1" customWidth="1"/>
    <col min="4604" max="4604" width="12.125" style="20" bestFit="1" customWidth="1"/>
    <col min="4605" max="4605" width="7.625" style="20" customWidth="1"/>
    <col min="4606" max="4606" width="5.375" style="20" customWidth="1"/>
    <col min="4607" max="4607" width="7.375" style="20" customWidth="1"/>
    <col min="4608" max="4608" width="11.5" style="20" customWidth="1"/>
    <col min="4609" max="4609" width="13.875" style="20" customWidth="1"/>
    <col min="4610" max="4610" width="7.625" style="20" customWidth="1"/>
    <col min="4611" max="4611" width="5.375" style="20" customWidth="1"/>
    <col min="4612" max="4612" width="7.375" style="20" customWidth="1"/>
    <col min="4613" max="4613" width="11.5" style="20" customWidth="1"/>
    <col min="4614" max="4614" width="13.875" style="20" customWidth="1"/>
    <col min="4615" max="4615" width="7.625" style="20" customWidth="1"/>
    <col min="4616" max="4616" width="5.375" style="20" customWidth="1"/>
    <col min="4617" max="4617" width="7.375" style="20" customWidth="1"/>
    <col min="4618" max="4618" width="11.5" style="20" customWidth="1"/>
    <col min="4619" max="4619" width="10" style="20" customWidth="1"/>
    <col min="4620" max="4620" width="3.875" style="20" customWidth="1"/>
    <col min="4621" max="4855" width="9" style="20"/>
    <col min="4856" max="4856" width="3.625" style="20" customWidth="1"/>
    <col min="4857" max="4857" width="18.625" style="20" customWidth="1"/>
    <col min="4858" max="4859" width="0" style="20" hidden="1" customWidth="1"/>
    <col min="4860" max="4860" width="12.125" style="20" bestFit="1" customWidth="1"/>
    <col min="4861" max="4861" width="7.625" style="20" customWidth="1"/>
    <col min="4862" max="4862" width="5.375" style="20" customWidth="1"/>
    <col min="4863" max="4863" width="7.375" style="20" customWidth="1"/>
    <col min="4864" max="4864" width="11.5" style="20" customWidth="1"/>
    <col min="4865" max="4865" width="13.875" style="20" customWidth="1"/>
    <col min="4866" max="4866" width="7.625" style="20" customWidth="1"/>
    <col min="4867" max="4867" width="5.375" style="20" customWidth="1"/>
    <col min="4868" max="4868" width="7.375" style="20" customWidth="1"/>
    <col min="4869" max="4869" width="11.5" style="20" customWidth="1"/>
    <col min="4870" max="4870" width="13.875" style="20" customWidth="1"/>
    <col min="4871" max="4871" width="7.625" style="20" customWidth="1"/>
    <col min="4872" max="4872" width="5.375" style="20" customWidth="1"/>
    <col min="4873" max="4873" width="7.375" style="20" customWidth="1"/>
    <col min="4874" max="4874" width="11.5" style="20" customWidth="1"/>
    <col min="4875" max="4875" width="10" style="20" customWidth="1"/>
    <col min="4876" max="4876" width="3.875" style="20" customWidth="1"/>
    <col min="4877" max="5111" width="9" style="20"/>
    <col min="5112" max="5112" width="3.625" style="20" customWidth="1"/>
    <col min="5113" max="5113" width="18.625" style="20" customWidth="1"/>
    <col min="5114" max="5115" width="0" style="20" hidden="1" customWidth="1"/>
    <col min="5116" max="5116" width="12.125" style="20" bestFit="1" customWidth="1"/>
    <col min="5117" max="5117" width="7.625" style="20" customWidth="1"/>
    <col min="5118" max="5118" width="5.375" style="20" customWidth="1"/>
    <col min="5119" max="5119" width="7.375" style="20" customWidth="1"/>
    <col min="5120" max="5120" width="11.5" style="20" customWidth="1"/>
    <col min="5121" max="5121" width="13.875" style="20" customWidth="1"/>
    <col min="5122" max="5122" width="7.625" style="20" customWidth="1"/>
    <col min="5123" max="5123" width="5.375" style="20" customWidth="1"/>
    <col min="5124" max="5124" width="7.375" style="20" customWidth="1"/>
    <col min="5125" max="5125" width="11.5" style="20" customWidth="1"/>
    <col min="5126" max="5126" width="13.875" style="20" customWidth="1"/>
    <col min="5127" max="5127" width="7.625" style="20" customWidth="1"/>
    <col min="5128" max="5128" width="5.375" style="20" customWidth="1"/>
    <col min="5129" max="5129" width="7.375" style="20" customWidth="1"/>
    <col min="5130" max="5130" width="11.5" style="20" customWidth="1"/>
    <col min="5131" max="5131" width="10" style="20" customWidth="1"/>
    <col min="5132" max="5132" width="3.875" style="20" customWidth="1"/>
    <col min="5133" max="5367" width="9" style="20"/>
    <col min="5368" max="5368" width="3.625" style="20" customWidth="1"/>
    <col min="5369" max="5369" width="18.625" style="20" customWidth="1"/>
    <col min="5370" max="5371" width="0" style="20" hidden="1" customWidth="1"/>
    <col min="5372" max="5372" width="12.125" style="20" bestFit="1" customWidth="1"/>
    <col min="5373" max="5373" width="7.625" style="20" customWidth="1"/>
    <col min="5374" max="5374" width="5.375" style="20" customWidth="1"/>
    <col min="5375" max="5375" width="7.375" style="20" customWidth="1"/>
    <col min="5376" max="5376" width="11.5" style="20" customWidth="1"/>
    <col min="5377" max="5377" width="13.875" style="20" customWidth="1"/>
    <col min="5378" max="5378" width="7.625" style="20" customWidth="1"/>
    <col min="5379" max="5379" width="5.375" style="20" customWidth="1"/>
    <col min="5380" max="5380" width="7.375" style="20" customWidth="1"/>
    <col min="5381" max="5381" width="11.5" style="20" customWidth="1"/>
    <col min="5382" max="5382" width="13.875" style="20" customWidth="1"/>
    <col min="5383" max="5383" width="7.625" style="20" customWidth="1"/>
    <col min="5384" max="5384" width="5.375" style="20" customWidth="1"/>
    <col min="5385" max="5385" width="7.375" style="20" customWidth="1"/>
    <col min="5386" max="5386" width="11.5" style="20" customWidth="1"/>
    <col min="5387" max="5387" width="10" style="20" customWidth="1"/>
    <col min="5388" max="5388" width="3.875" style="20" customWidth="1"/>
    <col min="5389" max="5623" width="9" style="20"/>
    <col min="5624" max="5624" width="3.625" style="20" customWidth="1"/>
    <col min="5625" max="5625" width="18.625" style="20" customWidth="1"/>
    <col min="5626" max="5627" width="0" style="20" hidden="1" customWidth="1"/>
    <col min="5628" max="5628" width="12.125" style="20" bestFit="1" customWidth="1"/>
    <col min="5629" max="5629" width="7.625" style="20" customWidth="1"/>
    <col min="5630" max="5630" width="5.375" style="20" customWidth="1"/>
    <col min="5631" max="5631" width="7.375" style="20" customWidth="1"/>
    <col min="5632" max="5632" width="11.5" style="20" customWidth="1"/>
    <col min="5633" max="5633" width="13.875" style="20" customWidth="1"/>
    <col min="5634" max="5634" width="7.625" style="20" customWidth="1"/>
    <col min="5635" max="5635" width="5.375" style="20" customWidth="1"/>
    <col min="5636" max="5636" width="7.375" style="20" customWidth="1"/>
    <col min="5637" max="5637" width="11.5" style="20" customWidth="1"/>
    <col min="5638" max="5638" width="13.875" style="20" customWidth="1"/>
    <col min="5639" max="5639" width="7.625" style="20" customWidth="1"/>
    <col min="5640" max="5640" width="5.375" style="20" customWidth="1"/>
    <col min="5641" max="5641" width="7.375" style="20" customWidth="1"/>
    <col min="5642" max="5642" width="11.5" style="20" customWidth="1"/>
    <col min="5643" max="5643" width="10" style="20" customWidth="1"/>
    <col min="5644" max="5644" width="3.875" style="20" customWidth="1"/>
    <col min="5645" max="5879" width="9" style="20"/>
    <col min="5880" max="5880" width="3.625" style="20" customWidth="1"/>
    <col min="5881" max="5881" width="18.625" style="20" customWidth="1"/>
    <col min="5882" max="5883" width="0" style="20" hidden="1" customWidth="1"/>
    <col min="5884" max="5884" width="12.125" style="20" bestFit="1" customWidth="1"/>
    <col min="5885" max="5885" width="7.625" style="20" customWidth="1"/>
    <col min="5886" max="5886" width="5.375" style="20" customWidth="1"/>
    <col min="5887" max="5887" width="7.375" style="20" customWidth="1"/>
    <col min="5888" max="5888" width="11.5" style="20" customWidth="1"/>
    <col min="5889" max="5889" width="13.875" style="20" customWidth="1"/>
    <col min="5890" max="5890" width="7.625" style="20" customWidth="1"/>
    <col min="5891" max="5891" width="5.375" style="20" customWidth="1"/>
    <col min="5892" max="5892" width="7.375" style="20" customWidth="1"/>
    <col min="5893" max="5893" width="11.5" style="20" customWidth="1"/>
    <col min="5894" max="5894" width="13.875" style="20" customWidth="1"/>
    <col min="5895" max="5895" width="7.625" style="20" customWidth="1"/>
    <col min="5896" max="5896" width="5.375" style="20" customWidth="1"/>
    <col min="5897" max="5897" width="7.375" style="20" customWidth="1"/>
    <col min="5898" max="5898" width="11.5" style="20" customWidth="1"/>
    <col min="5899" max="5899" width="10" style="20" customWidth="1"/>
    <col min="5900" max="5900" width="3.875" style="20" customWidth="1"/>
    <col min="5901" max="6135" width="9" style="20"/>
    <col min="6136" max="6136" width="3.625" style="20" customWidth="1"/>
    <col min="6137" max="6137" width="18.625" style="20" customWidth="1"/>
    <col min="6138" max="6139" width="0" style="20" hidden="1" customWidth="1"/>
    <col min="6140" max="6140" width="12.125" style="20" bestFit="1" customWidth="1"/>
    <col min="6141" max="6141" width="7.625" style="20" customWidth="1"/>
    <col min="6142" max="6142" width="5.375" style="20" customWidth="1"/>
    <col min="6143" max="6143" width="7.375" style="20" customWidth="1"/>
    <col min="6144" max="6144" width="11.5" style="20" customWidth="1"/>
    <col min="6145" max="6145" width="13.875" style="20" customWidth="1"/>
    <col min="6146" max="6146" width="7.625" style="20" customWidth="1"/>
    <col min="6147" max="6147" width="5.375" style="20" customWidth="1"/>
    <col min="6148" max="6148" width="7.375" style="20" customWidth="1"/>
    <col min="6149" max="6149" width="11.5" style="20" customWidth="1"/>
    <col min="6150" max="6150" width="13.875" style="20" customWidth="1"/>
    <col min="6151" max="6151" width="7.625" style="20" customWidth="1"/>
    <col min="6152" max="6152" width="5.375" style="20" customWidth="1"/>
    <col min="6153" max="6153" width="7.375" style="20" customWidth="1"/>
    <col min="6154" max="6154" width="11.5" style="20" customWidth="1"/>
    <col min="6155" max="6155" width="10" style="20" customWidth="1"/>
    <col min="6156" max="6156" width="3.875" style="20" customWidth="1"/>
    <col min="6157" max="6391" width="9" style="20"/>
    <col min="6392" max="6392" width="3.625" style="20" customWidth="1"/>
    <col min="6393" max="6393" width="18.625" style="20" customWidth="1"/>
    <col min="6394" max="6395" width="0" style="20" hidden="1" customWidth="1"/>
    <col min="6396" max="6396" width="12.125" style="20" bestFit="1" customWidth="1"/>
    <col min="6397" max="6397" width="7.625" style="20" customWidth="1"/>
    <col min="6398" max="6398" width="5.375" style="20" customWidth="1"/>
    <col min="6399" max="6399" width="7.375" style="20" customWidth="1"/>
    <col min="6400" max="6400" width="11.5" style="20" customWidth="1"/>
    <col min="6401" max="6401" width="13.875" style="20" customWidth="1"/>
    <col min="6402" max="6402" width="7.625" style="20" customWidth="1"/>
    <col min="6403" max="6403" width="5.375" style="20" customWidth="1"/>
    <col min="6404" max="6404" width="7.375" style="20" customWidth="1"/>
    <col min="6405" max="6405" width="11.5" style="20" customWidth="1"/>
    <col min="6406" max="6406" width="13.875" style="20" customWidth="1"/>
    <col min="6407" max="6407" width="7.625" style="20" customWidth="1"/>
    <col min="6408" max="6408" width="5.375" style="20" customWidth="1"/>
    <col min="6409" max="6409" width="7.375" style="20" customWidth="1"/>
    <col min="6410" max="6410" width="11.5" style="20" customWidth="1"/>
    <col min="6411" max="6411" width="10" style="20" customWidth="1"/>
    <col min="6412" max="6412" width="3.875" style="20" customWidth="1"/>
    <col min="6413" max="6647" width="9" style="20"/>
    <col min="6648" max="6648" width="3.625" style="20" customWidth="1"/>
    <col min="6649" max="6649" width="18.625" style="20" customWidth="1"/>
    <col min="6650" max="6651" width="0" style="20" hidden="1" customWidth="1"/>
    <col min="6652" max="6652" width="12.125" style="20" bestFit="1" customWidth="1"/>
    <col min="6653" max="6653" width="7.625" style="20" customWidth="1"/>
    <col min="6654" max="6654" width="5.375" style="20" customWidth="1"/>
    <col min="6655" max="6655" width="7.375" style="20" customWidth="1"/>
    <col min="6656" max="6656" width="11.5" style="20" customWidth="1"/>
    <col min="6657" max="6657" width="13.875" style="20" customWidth="1"/>
    <col min="6658" max="6658" width="7.625" style="20" customWidth="1"/>
    <col min="6659" max="6659" width="5.375" style="20" customWidth="1"/>
    <col min="6660" max="6660" width="7.375" style="20" customWidth="1"/>
    <col min="6661" max="6661" width="11.5" style="20" customWidth="1"/>
    <col min="6662" max="6662" width="13.875" style="20" customWidth="1"/>
    <col min="6663" max="6663" width="7.625" style="20" customWidth="1"/>
    <col min="6664" max="6664" width="5.375" style="20" customWidth="1"/>
    <col min="6665" max="6665" width="7.375" style="20" customWidth="1"/>
    <col min="6666" max="6666" width="11.5" style="20" customWidth="1"/>
    <col min="6667" max="6667" width="10" style="20" customWidth="1"/>
    <col min="6668" max="6668" width="3.875" style="20" customWidth="1"/>
    <col min="6669" max="6903" width="9" style="20"/>
    <col min="6904" max="6904" width="3.625" style="20" customWidth="1"/>
    <col min="6905" max="6905" width="18.625" style="20" customWidth="1"/>
    <col min="6906" max="6907" width="0" style="20" hidden="1" customWidth="1"/>
    <col min="6908" max="6908" width="12.125" style="20" bestFit="1" customWidth="1"/>
    <col min="6909" max="6909" width="7.625" style="20" customWidth="1"/>
    <col min="6910" max="6910" width="5.375" style="20" customWidth="1"/>
    <col min="6911" max="6911" width="7.375" style="20" customWidth="1"/>
    <col min="6912" max="6912" width="11.5" style="20" customWidth="1"/>
    <col min="6913" max="6913" width="13.875" style="20" customWidth="1"/>
    <col min="6914" max="6914" width="7.625" style="20" customWidth="1"/>
    <col min="6915" max="6915" width="5.375" style="20" customWidth="1"/>
    <col min="6916" max="6916" width="7.375" style="20" customWidth="1"/>
    <col min="6917" max="6917" width="11.5" style="20" customWidth="1"/>
    <col min="6918" max="6918" width="13.875" style="20" customWidth="1"/>
    <col min="6919" max="6919" width="7.625" style="20" customWidth="1"/>
    <col min="6920" max="6920" width="5.375" style="20" customWidth="1"/>
    <col min="6921" max="6921" width="7.375" style="20" customWidth="1"/>
    <col min="6922" max="6922" width="11.5" style="20" customWidth="1"/>
    <col min="6923" max="6923" width="10" style="20" customWidth="1"/>
    <col min="6924" max="6924" width="3.875" style="20" customWidth="1"/>
    <col min="6925" max="7159" width="9" style="20"/>
    <col min="7160" max="7160" width="3.625" style="20" customWidth="1"/>
    <col min="7161" max="7161" width="18.625" style="20" customWidth="1"/>
    <col min="7162" max="7163" width="0" style="20" hidden="1" customWidth="1"/>
    <col min="7164" max="7164" width="12.125" style="20" bestFit="1" customWidth="1"/>
    <col min="7165" max="7165" width="7.625" style="20" customWidth="1"/>
    <col min="7166" max="7166" width="5.375" style="20" customWidth="1"/>
    <col min="7167" max="7167" width="7.375" style="20" customWidth="1"/>
    <col min="7168" max="7168" width="11.5" style="20" customWidth="1"/>
    <col min="7169" max="7169" width="13.875" style="20" customWidth="1"/>
    <col min="7170" max="7170" width="7.625" style="20" customWidth="1"/>
    <col min="7171" max="7171" width="5.375" style="20" customWidth="1"/>
    <col min="7172" max="7172" width="7.375" style="20" customWidth="1"/>
    <col min="7173" max="7173" width="11.5" style="20" customWidth="1"/>
    <col min="7174" max="7174" width="13.875" style="20" customWidth="1"/>
    <col min="7175" max="7175" width="7.625" style="20" customWidth="1"/>
    <col min="7176" max="7176" width="5.375" style="20" customWidth="1"/>
    <col min="7177" max="7177" width="7.375" style="20" customWidth="1"/>
    <col min="7178" max="7178" width="11.5" style="20" customWidth="1"/>
    <col min="7179" max="7179" width="10" style="20" customWidth="1"/>
    <col min="7180" max="7180" width="3.875" style="20" customWidth="1"/>
    <col min="7181" max="7415" width="9" style="20"/>
    <col min="7416" max="7416" width="3.625" style="20" customWidth="1"/>
    <col min="7417" max="7417" width="18.625" style="20" customWidth="1"/>
    <col min="7418" max="7419" width="0" style="20" hidden="1" customWidth="1"/>
    <col min="7420" max="7420" width="12.125" style="20" bestFit="1" customWidth="1"/>
    <col min="7421" max="7421" width="7.625" style="20" customWidth="1"/>
    <col min="7422" max="7422" width="5.375" style="20" customWidth="1"/>
    <col min="7423" max="7423" width="7.375" style="20" customWidth="1"/>
    <col min="7424" max="7424" width="11.5" style="20" customWidth="1"/>
    <col min="7425" max="7425" width="13.875" style="20" customWidth="1"/>
    <col min="7426" max="7426" width="7.625" style="20" customWidth="1"/>
    <col min="7427" max="7427" width="5.375" style="20" customWidth="1"/>
    <col min="7428" max="7428" width="7.375" style="20" customWidth="1"/>
    <col min="7429" max="7429" width="11.5" style="20" customWidth="1"/>
    <col min="7430" max="7430" width="13.875" style="20" customWidth="1"/>
    <col min="7431" max="7431" width="7.625" style="20" customWidth="1"/>
    <col min="7432" max="7432" width="5.375" style="20" customWidth="1"/>
    <col min="7433" max="7433" width="7.375" style="20" customWidth="1"/>
    <col min="7434" max="7434" width="11.5" style="20" customWidth="1"/>
    <col min="7435" max="7435" width="10" style="20" customWidth="1"/>
    <col min="7436" max="7436" width="3.875" style="20" customWidth="1"/>
    <col min="7437" max="7671" width="9" style="20"/>
    <col min="7672" max="7672" width="3.625" style="20" customWidth="1"/>
    <col min="7673" max="7673" width="18.625" style="20" customWidth="1"/>
    <col min="7674" max="7675" width="0" style="20" hidden="1" customWidth="1"/>
    <col min="7676" max="7676" width="12.125" style="20" bestFit="1" customWidth="1"/>
    <col min="7677" max="7677" width="7.625" style="20" customWidth="1"/>
    <col min="7678" max="7678" width="5.375" style="20" customWidth="1"/>
    <col min="7679" max="7679" width="7.375" style="20" customWidth="1"/>
    <col min="7680" max="7680" width="11.5" style="20" customWidth="1"/>
    <col min="7681" max="7681" width="13.875" style="20" customWidth="1"/>
    <col min="7682" max="7682" width="7.625" style="20" customWidth="1"/>
    <col min="7683" max="7683" width="5.375" style="20" customWidth="1"/>
    <col min="7684" max="7684" width="7.375" style="20" customWidth="1"/>
    <col min="7685" max="7685" width="11.5" style="20" customWidth="1"/>
    <col min="7686" max="7686" width="13.875" style="20" customWidth="1"/>
    <col min="7687" max="7687" width="7.625" style="20" customWidth="1"/>
    <col min="7688" max="7688" width="5.375" style="20" customWidth="1"/>
    <col min="7689" max="7689" width="7.375" style="20" customWidth="1"/>
    <col min="7690" max="7690" width="11.5" style="20" customWidth="1"/>
    <col min="7691" max="7691" width="10" style="20" customWidth="1"/>
    <col min="7692" max="7692" width="3.875" style="20" customWidth="1"/>
    <col min="7693" max="7927" width="9" style="20"/>
    <col min="7928" max="7928" width="3.625" style="20" customWidth="1"/>
    <col min="7929" max="7929" width="18.625" style="20" customWidth="1"/>
    <col min="7930" max="7931" width="0" style="20" hidden="1" customWidth="1"/>
    <col min="7932" max="7932" width="12.125" style="20" bestFit="1" customWidth="1"/>
    <col min="7933" max="7933" width="7.625" style="20" customWidth="1"/>
    <col min="7934" max="7934" width="5.375" style="20" customWidth="1"/>
    <col min="7935" max="7935" width="7.375" style="20" customWidth="1"/>
    <col min="7936" max="7936" width="11.5" style="20" customWidth="1"/>
    <col min="7937" max="7937" width="13.875" style="20" customWidth="1"/>
    <col min="7938" max="7938" width="7.625" style="20" customWidth="1"/>
    <col min="7939" max="7939" width="5.375" style="20" customWidth="1"/>
    <col min="7940" max="7940" width="7.375" style="20" customWidth="1"/>
    <col min="7941" max="7941" width="11.5" style="20" customWidth="1"/>
    <col min="7942" max="7942" width="13.875" style="20" customWidth="1"/>
    <col min="7943" max="7943" width="7.625" style="20" customWidth="1"/>
    <col min="7944" max="7944" width="5.375" style="20" customWidth="1"/>
    <col min="7945" max="7945" width="7.375" style="20" customWidth="1"/>
    <col min="7946" max="7946" width="11.5" style="20" customWidth="1"/>
    <col min="7947" max="7947" width="10" style="20" customWidth="1"/>
    <col min="7948" max="7948" width="3.875" style="20" customWidth="1"/>
    <col min="7949" max="8183" width="9" style="20"/>
    <col min="8184" max="8184" width="3.625" style="20" customWidth="1"/>
    <col min="8185" max="8185" width="18.625" style="20" customWidth="1"/>
    <col min="8186" max="8187" width="0" style="20" hidden="1" customWidth="1"/>
    <col min="8188" max="8188" width="12.125" style="20" bestFit="1" customWidth="1"/>
    <col min="8189" max="8189" width="7.625" style="20" customWidth="1"/>
    <col min="8190" max="8190" width="5.375" style="20" customWidth="1"/>
    <col min="8191" max="8191" width="7.375" style="20" customWidth="1"/>
    <col min="8192" max="8192" width="11.5" style="20" customWidth="1"/>
    <col min="8193" max="8193" width="13.875" style="20" customWidth="1"/>
    <col min="8194" max="8194" width="7.625" style="20" customWidth="1"/>
    <col min="8195" max="8195" width="5.375" style="20" customWidth="1"/>
    <col min="8196" max="8196" width="7.375" style="20" customWidth="1"/>
    <col min="8197" max="8197" width="11.5" style="20" customWidth="1"/>
    <col min="8198" max="8198" width="13.875" style="20" customWidth="1"/>
    <col min="8199" max="8199" width="7.625" style="20" customWidth="1"/>
    <col min="8200" max="8200" width="5.375" style="20" customWidth="1"/>
    <col min="8201" max="8201" width="7.375" style="20" customWidth="1"/>
    <col min="8202" max="8202" width="11.5" style="20" customWidth="1"/>
    <col min="8203" max="8203" width="10" style="20" customWidth="1"/>
    <col min="8204" max="8204" width="3.875" style="20" customWidth="1"/>
    <col min="8205" max="8439" width="9" style="20"/>
    <col min="8440" max="8440" width="3.625" style="20" customWidth="1"/>
    <col min="8441" max="8441" width="18.625" style="20" customWidth="1"/>
    <col min="8442" max="8443" width="0" style="20" hidden="1" customWidth="1"/>
    <col min="8444" max="8444" width="12.125" style="20" bestFit="1" customWidth="1"/>
    <col min="8445" max="8445" width="7.625" style="20" customWidth="1"/>
    <col min="8446" max="8446" width="5.375" style="20" customWidth="1"/>
    <col min="8447" max="8447" width="7.375" style="20" customWidth="1"/>
    <col min="8448" max="8448" width="11.5" style="20" customWidth="1"/>
    <col min="8449" max="8449" width="13.875" style="20" customWidth="1"/>
    <col min="8450" max="8450" width="7.625" style="20" customWidth="1"/>
    <col min="8451" max="8451" width="5.375" style="20" customWidth="1"/>
    <col min="8452" max="8452" width="7.375" style="20" customWidth="1"/>
    <col min="8453" max="8453" width="11.5" style="20" customWidth="1"/>
    <col min="8454" max="8454" width="13.875" style="20" customWidth="1"/>
    <col min="8455" max="8455" width="7.625" style="20" customWidth="1"/>
    <col min="8456" max="8456" width="5.375" style="20" customWidth="1"/>
    <col min="8457" max="8457" width="7.375" style="20" customWidth="1"/>
    <col min="8458" max="8458" width="11.5" style="20" customWidth="1"/>
    <col min="8459" max="8459" width="10" style="20" customWidth="1"/>
    <col min="8460" max="8460" width="3.875" style="20" customWidth="1"/>
    <col min="8461" max="8695" width="9" style="20"/>
    <col min="8696" max="8696" width="3.625" style="20" customWidth="1"/>
    <col min="8697" max="8697" width="18.625" style="20" customWidth="1"/>
    <col min="8698" max="8699" width="0" style="20" hidden="1" customWidth="1"/>
    <col min="8700" max="8700" width="12.125" style="20" bestFit="1" customWidth="1"/>
    <col min="8701" max="8701" width="7.625" style="20" customWidth="1"/>
    <col min="8702" max="8702" width="5.375" style="20" customWidth="1"/>
    <col min="8703" max="8703" width="7.375" style="20" customWidth="1"/>
    <col min="8704" max="8704" width="11.5" style="20" customWidth="1"/>
    <col min="8705" max="8705" width="13.875" style="20" customWidth="1"/>
    <col min="8706" max="8706" width="7.625" style="20" customWidth="1"/>
    <col min="8707" max="8707" width="5.375" style="20" customWidth="1"/>
    <col min="8708" max="8708" width="7.375" style="20" customWidth="1"/>
    <col min="8709" max="8709" width="11.5" style="20" customWidth="1"/>
    <col min="8710" max="8710" width="13.875" style="20" customWidth="1"/>
    <col min="8711" max="8711" width="7.625" style="20" customWidth="1"/>
    <col min="8712" max="8712" width="5.375" style="20" customWidth="1"/>
    <col min="8713" max="8713" width="7.375" style="20" customWidth="1"/>
    <col min="8714" max="8714" width="11.5" style="20" customWidth="1"/>
    <col min="8715" max="8715" width="10" style="20" customWidth="1"/>
    <col min="8716" max="8716" width="3.875" style="20" customWidth="1"/>
    <col min="8717" max="8951" width="9" style="20"/>
    <col min="8952" max="8952" width="3.625" style="20" customWidth="1"/>
    <col min="8953" max="8953" width="18.625" style="20" customWidth="1"/>
    <col min="8954" max="8955" width="0" style="20" hidden="1" customWidth="1"/>
    <col min="8956" max="8956" width="12.125" style="20" bestFit="1" customWidth="1"/>
    <col min="8957" max="8957" width="7.625" style="20" customWidth="1"/>
    <col min="8958" max="8958" width="5.375" style="20" customWidth="1"/>
    <col min="8959" max="8959" width="7.375" style="20" customWidth="1"/>
    <col min="8960" max="8960" width="11.5" style="20" customWidth="1"/>
    <col min="8961" max="8961" width="13.875" style="20" customWidth="1"/>
    <col min="8962" max="8962" width="7.625" style="20" customWidth="1"/>
    <col min="8963" max="8963" width="5.375" style="20" customWidth="1"/>
    <col min="8964" max="8964" width="7.375" style="20" customWidth="1"/>
    <col min="8965" max="8965" width="11.5" style="20" customWidth="1"/>
    <col min="8966" max="8966" width="13.875" style="20" customWidth="1"/>
    <col min="8967" max="8967" width="7.625" style="20" customWidth="1"/>
    <col min="8968" max="8968" width="5.375" style="20" customWidth="1"/>
    <col min="8969" max="8969" width="7.375" style="20" customWidth="1"/>
    <col min="8970" max="8970" width="11.5" style="20" customWidth="1"/>
    <col min="8971" max="8971" width="10" style="20" customWidth="1"/>
    <col min="8972" max="8972" width="3.875" style="20" customWidth="1"/>
    <col min="8973" max="9207" width="9" style="20"/>
    <col min="9208" max="9208" width="3.625" style="20" customWidth="1"/>
    <col min="9209" max="9209" width="18.625" style="20" customWidth="1"/>
    <col min="9210" max="9211" width="0" style="20" hidden="1" customWidth="1"/>
    <col min="9212" max="9212" width="12.125" style="20" bestFit="1" customWidth="1"/>
    <col min="9213" max="9213" width="7.625" style="20" customWidth="1"/>
    <col min="9214" max="9214" width="5.375" style="20" customWidth="1"/>
    <col min="9215" max="9215" width="7.375" style="20" customWidth="1"/>
    <col min="9216" max="9216" width="11.5" style="20" customWidth="1"/>
    <col min="9217" max="9217" width="13.875" style="20" customWidth="1"/>
    <col min="9218" max="9218" width="7.625" style="20" customWidth="1"/>
    <col min="9219" max="9219" width="5.375" style="20" customWidth="1"/>
    <col min="9220" max="9220" width="7.375" style="20" customWidth="1"/>
    <col min="9221" max="9221" width="11.5" style="20" customWidth="1"/>
    <col min="9222" max="9222" width="13.875" style="20" customWidth="1"/>
    <col min="9223" max="9223" width="7.625" style="20" customWidth="1"/>
    <col min="9224" max="9224" width="5.375" style="20" customWidth="1"/>
    <col min="9225" max="9225" width="7.375" style="20" customWidth="1"/>
    <col min="9226" max="9226" width="11.5" style="20" customWidth="1"/>
    <col min="9227" max="9227" width="10" style="20" customWidth="1"/>
    <col min="9228" max="9228" width="3.875" style="20" customWidth="1"/>
    <col min="9229" max="9463" width="9" style="20"/>
    <col min="9464" max="9464" width="3.625" style="20" customWidth="1"/>
    <col min="9465" max="9465" width="18.625" style="20" customWidth="1"/>
    <col min="9466" max="9467" width="0" style="20" hidden="1" customWidth="1"/>
    <col min="9468" max="9468" width="12.125" style="20" bestFit="1" customWidth="1"/>
    <col min="9469" max="9469" width="7.625" style="20" customWidth="1"/>
    <col min="9470" max="9470" width="5.375" style="20" customWidth="1"/>
    <col min="9471" max="9471" width="7.375" style="20" customWidth="1"/>
    <col min="9472" max="9472" width="11.5" style="20" customWidth="1"/>
    <col min="9473" max="9473" width="13.875" style="20" customWidth="1"/>
    <col min="9474" max="9474" width="7.625" style="20" customWidth="1"/>
    <col min="9475" max="9475" width="5.375" style="20" customWidth="1"/>
    <col min="9476" max="9476" width="7.375" style="20" customWidth="1"/>
    <col min="9477" max="9477" width="11.5" style="20" customWidth="1"/>
    <col min="9478" max="9478" width="13.875" style="20" customWidth="1"/>
    <col min="9479" max="9479" width="7.625" style="20" customWidth="1"/>
    <col min="9480" max="9480" width="5.375" style="20" customWidth="1"/>
    <col min="9481" max="9481" width="7.375" style="20" customWidth="1"/>
    <col min="9482" max="9482" width="11.5" style="20" customWidth="1"/>
    <col min="9483" max="9483" width="10" style="20" customWidth="1"/>
    <col min="9484" max="9484" width="3.875" style="20" customWidth="1"/>
    <col min="9485" max="9719" width="9" style="20"/>
    <col min="9720" max="9720" width="3.625" style="20" customWidth="1"/>
    <col min="9721" max="9721" width="18.625" style="20" customWidth="1"/>
    <col min="9722" max="9723" width="0" style="20" hidden="1" customWidth="1"/>
    <col min="9724" max="9724" width="12.125" style="20" bestFit="1" customWidth="1"/>
    <col min="9725" max="9725" width="7.625" style="20" customWidth="1"/>
    <col min="9726" max="9726" width="5.375" style="20" customWidth="1"/>
    <col min="9727" max="9727" width="7.375" style="20" customWidth="1"/>
    <col min="9728" max="9728" width="11.5" style="20" customWidth="1"/>
    <col min="9729" max="9729" width="13.875" style="20" customWidth="1"/>
    <col min="9730" max="9730" width="7.625" style="20" customWidth="1"/>
    <col min="9731" max="9731" width="5.375" style="20" customWidth="1"/>
    <col min="9732" max="9732" width="7.375" style="20" customWidth="1"/>
    <col min="9733" max="9733" width="11.5" style="20" customWidth="1"/>
    <col min="9734" max="9734" width="13.875" style="20" customWidth="1"/>
    <col min="9735" max="9735" width="7.625" style="20" customWidth="1"/>
    <col min="9736" max="9736" width="5.375" style="20" customWidth="1"/>
    <col min="9737" max="9737" width="7.375" style="20" customWidth="1"/>
    <col min="9738" max="9738" width="11.5" style="20" customWidth="1"/>
    <col min="9739" max="9739" width="10" style="20" customWidth="1"/>
    <col min="9740" max="9740" width="3.875" style="20" customWidth="1"/>
    <col min="9741" max="9975" width="9" style="20"/>
    <col min="9976" max="9976" width="3.625" style="20" customWidth="1"/>
    <col min="9977" max="9977" width="18.625" style="20" customWidth="1"/>
    <col min="9978" max="9979" width="0" style="20" hidden="1" customWidth="1"/>
    <col min="9980" max="9980" width="12.125" style="20" bestFit="1" customWidth="1"/>
    <col min="9981" max="9981" width="7.625" style="20" customWidth="1"/>
    <col min="9982" max="9982" width="5.375" style="20" customWidth="1"/>
    <col min="9983" max="9983" width="7.375" style="20" customWidth="1"/>
    <col min="9984" max="9984" width="11.5" style="20" customWidth="1"/>
    <col min="9985" max="9985" width="13.875" style="20" customWidth="1"/>
    <col min="9986" max="9986" width="7.625" style="20" customWidth="1"/>
    <col min="9987" max="9987" width="5.375" style="20" customWidth="1"/>
    <col min="9988" max="9988" width="7.375" style="20" customWidth="1"/>
    <col min="9989" max="9989" width="11.5" style="20" customWidth="1"/>
    <col min="9990" max="9990" width="13.875" style="20" customWidth="1"/>
    <col min="9991" max="9991" width="7.625" style="20" customWidth="1"/>
    <col min="9992" max="9992" width="5.375" style="20" customWidth="1"/>
    <col min="9993" max="9993" width="7.375" style="20" customWidth="1"/>
    <col min="9994" max="9994" width="11.5" style="20" customWidth="1"/>
    <col min="9995" max="9995" width="10" style="20" customWidth="1"/>
    <col min="9996" max="9996" width="3.875" style="20" customWidth="1"/>
    <col min="9997" max="10231" width="9" style="20"/>
    <col min="10232" max="10232" width="3.625" style="20" customWidth="1"/>
    <col min="10233" max="10233" width="18.625" style="20" customWidth="1"/>
    <col min="10234" max="10235" width="0" style="20" hidden="1" customWidth="1"/>
    <col min="10236" max="10236" width="12.125" style="20" bestFit="1" customWidth="1"/>
    <col min="10237" max="10237" width="7.625" style="20" customWidth="1"/>
    <col min="10238" max="10238" width="5.375" style="20" customWidth="1"/>
    <col min="10239" max="10239" width="7.375" style="20" customWidth="1"/>
    <col min="10240" max="10240" width="11.5" style="20" customWidth="1"/>
    <col min="10241" max="10241" width="13.875" style="20" customWidth="1"/>
    <col min="10242" max="10242" width="7.625" style="20" customWidth="1"/>
    <col min="10243" max="10243" width="5.375" style="20" customWidth="1"/>
    <col min="10244" max="10244" width="7.375" style="20" customWidth="1"/>
    <col min="10245" max="10245" width="11.5" style="20" customWidth="1"/>
    <col min="10246" max="10246" width="13.875" style="20" customWidth="1"/>
    <col min="10247" max="10247" width="7.625" style="20" customWidth="1"/>
    <col min="10248" max="10248" width="5.375" style="20" customWidth="1"/>
    <col min="10249" max="10249" width="7.375" style="20" customWidth="1"/>
    <col min="10250" max="10250" width="11.5" style="20" customWidth="1"/>
    <col min="10251" max="10251" width="10" style="20" customWidth="1"/>
    <col min="10252" max="10252" width="3.875" style="20" customWidth="1"/>
    <col min="10253" max="10487" width="9" style="20"/>
    <col min="10488" max="10488" width="3.625" style="20" customWidth="1"/>
    <col min="10489" max="10489" width="18.625" style="20" customWidth="1"/>
    <col min="10490" max="10491" width="0" style="20" hidden="1" customWidth="1"/>
    <col min="10492" max="10492" width="12.125" style="20" bestFit="1" customWidth="1"/>
    <col min="10493" max="10493" width="7.625" style="20" customWidth="1"/>
    <col min="10494" max="10494" width="5.375" style="20" customWidth="1"/>
    <col min="10495" max="10495" width="7.375" style="20" customWidth="1"/>
    <col min="10496" max="10496" width="11.5" style="20" customWidth="1"/>
    <col min="10497" max="10497" width="13.875" style="20" customWidth="1"/>
    <col min="10498" max="10498" width="7.625" style="20" customWidth="1"/>
    <col min="10499" max="10499" width="5.375" style="20" customWidth="1"/>
    <col min="10500" max="10500" width="7.375" style="20" customWidth="1"/>
    <col min="10501" max="10501" width="11.5" style="20" customWidth="1"/>
    <col min="10502" max="10502" width="13.875" style="20" customWidth="1"/>
    <col min="10503" max="10503" width="7.625" style="20" customWidth="1"/>
    <col min="10504" max="10504" width="5.375" style="20" customWidth="1"/>
    <col min="10505" max="10505" width="7.375" style="20" customWidth="1"/>
    <col min="10506" max="10506" width="11.5" style="20" customWidth="1"/>
    <col min="10507" max="10507" width="10" style="20" customWidth="1"/>
    <col min="10508" max="10508" width="3.875" style="20" customWidth="1"/>
    <col min="10509" max="10743" width="9" style="20"/>
    <col min="10744" max="10744" width="3.625" style="20" customWidth="1"/>
    <col min="10745" max="10745" width="18.625" style="20" customWidth="1"/>
    <col min="10746" max="10747" width="0" style="20" hidden="1" customWidth="1"/>
    <col min="10748" max="10748" width="12.125" style="20" bestFit="1" customWidth="1"/>
    <col min="10749" max="10749" width="7.625" style="20" customWidth="1"/>
    <col min="10750" max="10750" width="5.375" style="20" customWidth="1"/>
    <col min="10751" max="10751" width="7.375" style="20" customWidth="1"/>
    <col min="10752" max="10752" width="11.5" style="20" customWidth="1"/>
    <col min="10753" max="10753" width="13.875" style="20" customWidth="1"/>
    <col min="10754" max="10754" width="7.625" style="20" customWidth="1"/>
    <col min="10755" max="10755" width="5.375" style="20" customWidth="1"/>
    <col min="10756" max="10756" width="7.375" style="20" customWidth="1"/>
    <col min="10757" max="10757" width="11.5" style="20" customWidth="1"/>
    <col min="10758" max="10758" width="13.875" style="20" customWidth="1"/>
    <col min="10759" max="10759" width="7.625" style="20" customWidth="1"/>
    <col min="10760" max="10760" width="5.375" style="20" customWidth="1"/>
    <col min="10761" max="10761" width="7.375" style="20" customWidth="1"/>
    <col min="10762" max="10762" width="11.5" style="20" customWidth="1"/>
    <col min="10763" max="10763" width="10" style="20" customWidth="1"/>
    <col min="10764" max="10764" width="3.875" style="20" customWidth="1"/>
    <col min="10765" max="10999" width="9" style="20"/>
    <col min="11000" max="11000" width="3.625" style="20" customWidth="1"/>
    <col min="11001" max="11001" width="18.625" style="20" customWidth="1"/>
    <col min="11002" max="11003" width="0" style="20" hidden="1" customWidth="1"/>
    <col min="11004" max="11004" width="12.125" style="20" bestFit="1" customWidth="1"/>
    <col min="11005" max="11005" width="7.625" style="20" customWidth="1"/>
    <col min="11006" max="11006" width="5.375" style="20" customWidth="1"/>
    <col min="11007" max="11007" width="7.375" style="20" customWidth="1"/>
    <col min="11008" max="11008" width="11.5" style="20" customWidth="1"/>
    <col min="11009" max="11009" width="13.875" style="20" customWidth="1"/>
    <col min="11010" max="11010" width="7.625" style="20" customWidth="1"/>
    <col min="11011" max="11011" width="5.375" style="20" customWidth="1"/>
    <col min="11012" max="11012" width="7.375" style="20" customWidth="1"/>
    <col min="11013" max="11013" width="11.5" style="20" customWidth="1"/>
    <col min="11014" max="11014" width="13.875" style="20" customWidth="1"/>
    <col min="11015" max="11015" width="7.625" style="20" customWidth="1"/>
    <col min="11016" max="11016" width="5.375" style="20" customWidth="1"/>
    <col min="11017" max="11017" width="7.375" style="20" customWidth="1"/>
    <col min="11018" max="11018" width="11.5" style="20" customWidth="1"/>
    <col min="11019" max="11019" width="10" style="20" customWidth="1"/>
    <col min="11020" max="11020" width="3.875" style="20" customWidth="1"/>
    <col min="11021" max="11255" width="9" style="20"/>
    <col min="11256" max="11256" width="3.625" style="20" customWidth="1"/>
    <col min="11257" max="11257" width="18.625" style="20" customWidth="1"/>
    <col min="11258" max="11259" width="0" style="20" hidden="1" customWidth="1"/>
    <col min="11260" max="11260" width="12.125" style="20" bestFit="1" customWidth="1"/>
    <col min="11261" max="11261" width="7.625" style="20" customWidth="1"/>
    <col min="11262" max="11262" width="5.375" style="20" customWidth="1"/>
    <col min="11263" max="11263" width="7.375" style="20" customWidth="1"/>
    <col min="11264" max="11264" width="11.5" style="20" customWidth="1"/>
    <col min="11265" max="11265" width="13.875" style="20" customWidth="1"/>
    <col min="11266" max="11266" width="7.625" style="20" customWidth="1"/>
    <col min="11267" max="11267" width="5.375" style="20" customWidth="1"/>
    <col min="11268" max="11268" width="7.375" style="20" customWidth="1"/>
    <col min="11269" max="11269" width="11.5" style="20" customWidth="1"/>
    <col min="11270" max="11270" width="13.875" style="20" customWidth="1"/>
    <col min="11271" max="11271" width="7.625" style="20" customWidth="1"/>
    <col min="11272" max="11272" width="5.375" style="20" customWidth="1"/>
    <col min="11273" max="11273" width="7.375" style="20" customWidth="1"/>
    <col min="11274" max="11274" width="11.5" style="20" customWidth="1"/>
    <col min="11275" max="11275" width="10" style="20" customWidth="1"/>
    <col min="11276" max="11276" width="3.875" style="20" customWidth="1"/>
    <col min="11277" max="11511" width="9" style="20"/>
    <col min="11512" max="11512" width="3.625" style="20" customWidth="1"/>
    <col min="11513" max="11513" width="18.625" style="20" customWidth="1"/>
    <col min="11514" max="11515" width="0" style="20" hidden="1" customWidth="1"/>
    <col min="11516" max="11516" width="12.125" style="20" bestFit="1" customWidth="1"/>
    <col min="11517" max="11517" width="7.625" style="20" customWidth="1"/>
    <col min="11518" max="11518" width="5.375" style="20" customWidth="1"/>
    <col min="11519" max="11519" width="7.375" style="20" customWidth="1"/>
    <col min="11520" max="11520" width="11.5" style="20" customWidth="1"/>
    <col min="11521" max="11521" width="13.875" style="20" customWidth="1"/>
    <col min="11522" max="11522" width="7.625" style="20" customWidth="1"/>
    <col min="11523" max="11523" width="5.375" style="20" customWidth="1"/>
    <col min="11524" max="11524" width="7.375" style="20" customWidth="1"/>
    <col min="11525" max="11525" width="11.5" style="20" customWidth="1"/>
    <col min="11526" max="11526" width="13.875" style="20" customWidth="1"/>
    <col min="11527" max="11527" width="7.625" style="20" customWidth="1"/>
    <col min="11528" max="11528" width="5.375" style="20" customWidth="1"/>
    <col min="11529" max="11529" width="7.375" style="20" customWidth="1"/>
    <col min="11530" max="11530" width="11.5" style="20" customWidth="1"/>
    <col min="11531" max="11531" width="10" style="20" customWidth="1"/>
    <col min="11532" max="11532" width="3.875" style="20" customWidth="1"/>
    <col min="11533" max="11767" width="9" style="20"/>
    <col min="11768" max="11768" width="3.625" style="20" customWidth="1"/>
    <col min="11769" max="11769" width="18.625" style="20" customWidth="1"/>
    <col min="11770" max="11771" width="0" style="20" hidden="1" customWidth="1"/>
    <col min="11772" max="11772" width="12.125" style="20" bestFit="1" customWidth="1"/>
    <col min="11773" max="11773" width="7.625" style="20" customWidth="1"/>
    <col min="11774" max="11774" width="5.375" style="20" customWidth="1"/>
    <col min="11775" max="11775" width="7.375" style="20" customWidth="1"/>
    <col min="11776" max="11776" width="11.5" style="20" customWidth="1"/>
    <col min="11777" max="11777" width="13.875" style="20" customWidth="1"/>
    <col min="11778" max="11778" width="7.625" style="20" customWidth="1"/>
    <col min="11779" max="11779" width="5.375" style="20" customWidth="1"/>
    <col min="11780" max="11780" width="7.375" style="20" customWidth="1"/>
    <col min="11781" max="11781" width="11.5" style="20" customWidth="1"/>
    <col min="11782" max="11782" width="13.875" style="20" customWidth="1"/>
    <col min="11783" max="11783" width="7.625" style="20" customWidth="1"/>
    <col min="11784" max="11784" width="5.375" style="20" customWidth="1"/>
    <col min="11785" max="11785" width="7.375" style="20" customWidth="1"/>
    <col min="11786" max="11786" width="11.5" style="20" customWidth="1"/>
    <col min="11787" max="11787" width="10" style="20" customWidth="1"/>
    <col min="11788" max="11788" width="3.875" style="20" customWidth="1"/>
    <col min="11789" max="12023" width="9" style="20"/>
    <col min="12024" max="12024" width="3.625" style="20" customWidth="1"/>
    <col min="12025" max="12025" width="18.625" style="20" customWidth="1"/>
    <col min="12026" max="12027" width="0" style="20" hidden="1" customWidth="1"/>
    <col min="12028" max="12028" width="12.125" style="20" bestFit="1" customWidth="1"/>
    <col min="12029" max="12029" width="7.625" style="20" customWidth="1"/>
    <col min="12030" max="12030" width="5.375" style="20" customWidth="1"/>
    <col min="12031" max="12031" width="7.375" style="20" customWidth="1"/>
    <col min="12032" max="12032" width="11.5" style="20" customWidth="1"/>
    <col min="12033" max="12033" width="13.875" style="20" customWidth="1"/>
    <col min="12034" max="12034" width="7.625" style="20" customWidth="1"/>
    <col min="12035" max="12035" width="5.375" style="20" customWidth="1"/>
    <col min="12036" max="12036" width="7.375" style="20" customWidth="1"/>
    <col min="12037" max="12037" width="11.5" style="20" customWidth="1"/>
    <col min="12038" max="12038" width="13.875" style="20" customWidth="1"/>
    <col min="12039" max="12039" width="7.625" style="20" customWidth="1"/>
    <col min="12040" max="12040" width="5.375" style="20" customWidth="1"/>
    <col min="12041" max="12041" width="7.375" style="20" customWidth="1"/>
    <col min="12042" max="12042" width="11.5" style="20" customWidth="1"/>
    <col min="12043" max="12043" width="10" style="20" customWidth="1"/>
    <col min="12044" max="12044" width="3.875" style="20" customWidth="1"/>
    <col min="12045" max="12279" width="9" style="20"/>
    <col min="12280" max="12280" width="3.625" style="20" customWidth="1"/>
    <col min="12281" max="12281" width="18.625" style="20" customWidth="1"/>
    <col min="12282" max="12283" width="0" style="20" hidden="1" customWidth="1"/>
    <col min="12284" max="12284" width="12.125" style="20" bestFit="1" customWidth="1"/>
    <col min="12285" max="12285" width="7.625" style="20" customWidth="1"/>
    <col min="12286" max="12286" width="5.375" style="20" customWidth="1"/>
    <col min="12287" max="12287" width="7.375" style="20" customWidth="1"/>
    <col min="12288" max="12288" width="11.5" style="20" customWidth="1"/>
    <col min="12289" max="12289" width="13.875" style="20" customWidth="1"/>
    <col min="12290" max="12290" width="7.625" style="20" customWidth="1"/>
    <col min="12291" max="12291" width="5.375" style="20" customWidth="1"/>
    <col min="12292" max="12292" width="7.375" style="20" customWidth="1"/>
    <col min="12293" max="12293" width="11.5" style="20" customWidth="1"/>
    <col min="12294" max="12294" width="13.875" style="20" customWidth="1"/>
    <col min="12295" max="12295" width="7.625" style="20" customWidth="1"/>
    <col min="12296" max="12296" width="5.375" style="20" customWidth="1"/>
    <col min="12297" max="12297" width="7.375" style="20" customWidth="1"/>
    <col min="12298" max="12298" width="11.5" style="20" customWidth="1"/>
    <col min="12299" max="12299" width="10" style="20" customWidth="1"/>
    <col min="12300" max="12300" width="3.875" style="20" customWidth="1"/>
    <col min="12301" max="12535" width="9" style="20"/>
    <col min="12536" max="12536" width="3.625" style="20" customWidth="1"/>
    <col min="12537" max="12537" width="18.625" style="20" customWidth="1"/>
    <col min="12538" max="12539" width="0" style="20" hidden="1" customWidth="1"/>
    <col min="12540" max="12540" width="12.125" style="20" bestFit="1" customWidth="1"/>
    <col min="12541" max="12541" width="7.625" style="20" customWidth="1"/>
    <col min="12542" max="12542" width="5.375" style="20" customWidth="1"/>
    <col min="12543" max="12543" width="7.375" style="20" customWidth="1"/>
    <col min="12544" max="12544" width="11.5" style="20" customWidth="1"/>
    <col min="12545" max="12545" width="13.875" style="20" customWidth="1"/>
    <col min="12546" max="12546" width="7.625" style="20" customWidth="1"/>
    <col min="12547" max="12547" width="5.375" style="20" customWidth="1"/>
    <col min="12548" max="12548" width="7.375" style="20" customWidth="1"/>
    <col min="12549" max="12549" width="11.5" style="20" customWidth="1"/>
    <col min="12550" max="12550" width="13.875" style="20" customWidth="1"/>
    <col min="12551" max="12551" width="7.625" style="20" customWidth="1"/>
    <col min="12552" max="12552" width="5.375" style="20" customWidth="1"/>
    <col min="12553" max="12553" width="7.375" style="20" customWidth="1"/>
    <col min="12554" max="12554" width="11.5" style="20" customWidth="1"/>
    <col min="12555" max="12555" width="10" style="20" customWidth="1"/>
    <col min="12556" max="12556" width="3.875" style="20" customWidth="1"/>
    <col min="12557" max="12791" width="9" style="20"/>
    <col min="12792" max="12792" width="3.625" style="20" customWidth="1"/>
    <col min="12793" max="12793" width="18.625" style="20" customWidth="1"/>
    <col min="12794" max="12795" width="0" style="20" hidden="1" customWidth="1"/>
    <col min="12796" max="12796" width="12.125" style="20" bestFit="1" customWidth="1"/>
    <col min="12797" max="12797" width="7.625" style="20" customWidth="1"/>
    <col min="12798" max="12798" width="5.375" style="20" customWidth="1"/>
    <col min="12799" max="12799" width="7.375" style="20" customWidth="1"/>
    <col min="12800" max="12800" width="11.5" style="20" customWidth="1"/>
    <col min="12801" max="12801" width="13.875" style="20" customWidth="1"/>
    <col min="12802" max="12802" width="7.625" style="20" customWidth="1"/>
    <col min="12803" max="12803" width="5.375" style="20" customWidth="1"/>
    <col min="12804" max="12804" width="7.375" style="20" customWidth="1"/>
    <col min="12805" max="12805" width="11.5" style="20" customWidth="1"/>
    <col min="12806" max="12806" width="13.875" style="20" customWidth="1"/>
    <col min="12807" max="12807" width="7.625" style="20" customWidth="1"/>
    <col min="12808" max="12808" width="5.375" style="20" customWidth="1"/>
    <col min="12809" max="12809" width="7.375" style="20" customWidth="1"/>
    <col min="12810" max="12810" width="11.5" style="20" customWidth="1"/>
    <col min="12811" max="12811" width="10" style="20" customWidth="1"/>
    <col min="12812" max="12812" width="3.875" style="20" customWidth="1"/>
    <col min="12813" max="13047" width="9" style="20"/>
    <col min="13048" max="13048" width="3.625" style="20" customWidth="1"/>
    <col min="13049" max="13049" width="18.625" style="20" customWidth="1"/>
    <col min="13050" max="13051" width="0" style="20" hidden="1" customWidth="1"/>
    <col min="13052" max="13052" width="12.125" style="20" bestFit="1" customWidth="1"/>
    <col min="13053" max="13053" width="7.625" style="20" customWidth="1"/>
    <col min="13054" max="13054" width="5.375" style="20" customWidth="1"/>
    <col min="13055" max="13055" width="7.375" style="20" customWidth="1"/>
    <col min="13056" max="13056" width="11.5" style="20" customWidth="1"/>
    <col min="13057" max="13057" width="13.875" style="20" customWidth="1"/>
    <col min="13058" max="13058" width="7.625" style="20" customWidth="1"/>
    <col min="13059" max="13059" width="5.375" style="20" customWidth="1"/>
    <col min="13060" max="13060" width="7.375" style="20" customWidth="1"/>
    <col min="13061" max="13061" width="11.5" style="20" customWidth="1"/>
    <col min="13062" max="13062" width="13.875" style="20" customWidth="1"/>
    <col min="13063" max="13063" width="7.625" style="20" customWidth="1"/>
    <col min="13064" max="13064" width="5.375" style="20" customWidth="1"/>
    <col min="13065" max="13065" width="7.375" style="20" customWidth="1"/>
    <col min="13066" max="13066" width="11.5" style="20" customWidth="1"/>
    <col min="13067" max="13067" width="10" style="20" customWidth="1"/>
    <col min="13068" max="13068" width="3.875" style="20" customWidth="1"/>
    <col min="13069" max="13303" width="9" style="20"/>
    <col min="13304" max="13304" width="3.625" style="20" customWidth="1"/>
    <col min="13305" max="13305" width="18.625" style="20" customWidth="1"/>
    <col min="13306" max="13307" width="0" style="20" hidden="1" customWidth="1"/>
    <col min="13308" max="13308" width="12.125" style="20" bestFit="1" customWidth="1"/>
    <col min="13309" max="13309" width="7.625" style="20" customWidth="1"/>
    <col min="13310" max="13310" width="5.375" style="20" customWidth="1"/>
    <col min="13311" max="13311" width="7.375" style="20" customWidth="1"/>
    <col min="13312" max="13312" width="11.5" style="20" customWidth="1"/>
    <col min="13313" max="13313" width="13.875" style="20" customWidth="1"/>
    <col min="13314" max="13314" width="7.625" style="20" customWidth="1"/>
    <col min="13315" max="13315" width="5.375" style="20" customWidth="1"/>
    <col min="13316" max="13316" width="7.375" style="20" customWidth="1"/>
    <col min="13317" max="13317" width="11.5" style="20" customWidth="1"/>
    <col min="13318" max="13318" width="13.875" style="20" customWidth="1"/>
    <col min="13319" max="13319" width="7.625" style="20" customWidth="1"/>
    <col min="13320" max="13320" width="5.375" style="20" customWidth="1"/>
    <col min="13321" max="13321" width="7.375" style="20" customWidth="1"/>
    <col min="13322" max="13322" width="11.5" style="20" customWidth="1"/>
    <col min="13323" max="13323" width="10" style="20" customWidth="1"/>
    <col min="13324" max="13324" width="3.875" style="20" customWidth="1"/>
    <col min="13325" max="13559" width="9" style="20"/>
    <col min="13560" max="13560" width="3.625" style="20" customWidth="1"/>
    <col min="13561" max="13561" width="18.625" style="20" customWidth="1"/>
    <col min="13562" max="13563" width="0" style="20" hidden="1" customWidth="1"/>
    <col min="13564" max="13564" width="12.125" style="20" bestFit="1" customWidth="1"/>
    <col min="13565" max="13565" width="7.625" style="20" customWidth="1"/>
    <col min="13566" max="13566" width="5.375" style="20" customWidth="1"/>
    <col min="13567" max="13567" width="7.375" style="20" customWidth="1"/>
    <col min="13568" max="13568" width="11.5" style="20" customWidth="1"/>
    <col min="13569" max="13569" width="13.875" style="20" customWidth="1"/>
    <col min="13570" max="13570" width="7.625" style="20" customWidth="1"/>
    <col min="13571" max="13571" width="5.375" style="20" customWidth="1"/>
    <col min="13572" max="13572" width="7.375" style="20" customWidth="1"/>
    <col min="13573" max="13573" width="11.5" style="20" customWidth="1"/>
    <col min="13574" max="13574" width="13.875" style="20" customWidth="1"/>
    <col min="13575" max="13575" width="7.625" style="20" customWidth="1"/>
    <col min="13576" max="13576" width="5.375" style="20" customWidth="1"/>
    <col min="13577" max="13577" width="7.375" style="20" customWidth="1"/>
    <col min="13578" max="13578" width="11.5" style="20" customWidth="1"/>
    <col min="13579" max="13579" width="10" style="20" customWidth="1"/>
    <col min="13580" max="13580" width="3.875" style="20" customWidth="1"/>
    <col min="13581" max="13815" width="9" style="20"/>
    <col min="13816" max="13816" width="3.625" style="20" customWidth="1"/>
    <col min="13817" max="13817" width="18.625" style="20" customWidth="1"/>
    <col min="13818" max="13819" width="0" style="20" hidden="1" customWidth="1"/>
    <col min="13820" max="13820" width="12.125" style="20" bestFit="1" customWidth="1"/>
    <col min="13821" max="13821" width="7.625" style="20" customWidth="1"/>
    <col min="13822" max="13822" width="5.375" style="20" customWidth="1"/>
    <col min="13823" max="13823" width="7.375" style="20" customWidth="1"/>
    <col min="13824" max="13824" width="11.5" style="20" customWidth="1"/>
    <col min="13825" max="13825" width="13.875" style="20" customWidth="1"/>
    <col min="13826" max="13826" width="7.625" style="20" customWidth="1"/>
    <col min="13827" max="13827" width="5.375" style="20" customWidth="1"/>
    <col min="13828" max="13828" width="7.375" style="20" customWidth="1"/>
    <col min="13829" max="13829" width="11.5" style="20" customWidth="1"/>
    <col min="13830" max="13830" width="13.875" style="20" customWidth="1"/>
    <col min="13831" max="13831" width="7.625" style="20" customWidth="1"/>
    <col min="13832" max="13832" width="5.375" style="20" customWidth="1"/>
    <col min="13833" max="13833" width="7.375" style="20" customWidth="1"/>
    <col min="13834" max="13834" width="11.5" style="20" customWidth="1"/>
    <col min="13835" max="13835" width="10" style="20" customWidth="1"/>
    <col min="13836" max="13836" width="3.875" style="20" customWidth="1"/>
    <col min="13837" max="14071" width="9" style="20"/>
    <col min="14072" max="14072" width="3.625" style="20" customWidth="1"/>
    <col min="14073" max="14073" width="18.625" style="20" customWidth="1"/>
    <col min="14074" max="14075" width="0" style="20" hidden="1" customWidth="1"/>
    <col min="14076" max="14076" width="12.125" style="20" bestFit="1" customWidth="1"/>
    <col min="14077" max="14077" width="7.625" style="20" customWidth="1"/>
    <col min="14078" max="14078" width="5.375" style="20" customWidth="1"/>
    <col min="14079" max="14079" width="7.375" style="20" customWidth="1"/>
    <col min="14080" max="14080" width="11.5" style="20" customWidth="1"/>
    <col min="14081" max="14081" width="13.875" style="20" customWidth="1"/>
    <col min="14082" max="14082" width="7.625" style="20" customWidth="1"/>
    <col min="14083" max="14083" width="5.375" style="20" customWidth="1"/>
    <col min="14084" max="14084" width="7.375" style="20" customWidth="1"/>
    <col min="14085" max="14085" width="11.5" style="20" customWidth="1"/>
    <col min="14086" max="14086" width="13.875" style="20" customWidth="1"/>
    <col min="14087" max="14087" width="7.625" style="20" customWidth="1"/>
    <col min="14088" max="14088" width="5.375" style="20" customWidth="1"/>
    <col min="14089" max="14089" width="7.375" style="20" customWidth="1"/>
    <col min="14090" max="14090" width="11.5" style="20" customWidth="1"/>
    <col min="14091" max="14091" width="10" style="20" customWidth="1"/>
    <col min="14092" max="14092" width="3.875" style="20" customWidth="1"/>
    <col min="14093" max="14327" width="9" style="20"/>
    <col min="14328" max="14328" width="3.625" style="20" customWidth="1"/>
    <col min="14329" max="14329" width="18.625" style="20" customWidth="1"/>
    <col min="14330" max="14331" width="0" style="20" hidden="1" customWidth="1"/>
    <col min="14332" max="14332" width="12.125" style="20" bestFit="1" customWidth="1"/>
    <col min="14333" max="14333" width="7.625" style="20" customWidth="1"/>
    <col min="14334" max="14334" width="5.375" style="20" customWidth="1"/>
    <col min="14335" max="14335" width="7.375" style="20" customWidth="1"/>
    <col min="14336" max="14336" width="11.5" style="20" customWidth="1"/>
    <col min="14337" max="14337" width="13.875" style="20" customWidth="1"/>
    <col min="14338" max="14338" width="7.625" style="20" customWidth="1"/>
    <col min="14339" max="14339" width="5.375" style="20" customWidth="1"/>
    <col min="14340" max="14340" width="7.375" style="20" customWidth="1"/>
    <col min="14341" max="14341" width="11.5" style="20" customWidth="1"/>
    <col min="14342" max="14342" width="13.875" style="20" customWidth="1"/>
    <col min="14343" max="14343" width="7.625" style="20" customWidth="1"/>
    <col min="14344" max="14344" width="5.375" style="20" customWidth="1"/>
    <col min="14345" max="14345" width="7.375" style="20" customWidth="1"/>
    <col min="14346" max="14346" width="11.5" style="20" customWidth="1"/>
    <col min="14347" max="14347" width="10" style="20" customWidth="1"/>
    <col min="14348" max="14348" width="3.875" style="20" customWidth="1"/>
    <col min="14349" max="14583" width="9" style="20"/>
    <col min="14584" max="14584" width="3.625" style="20" customWidth="1"/>
    <col min="14585" max="14585" width="18.625" style="20" customWidth="1"/>
    <col min="14586" max="14587" width="0" style="20" hidden="1" customWidth="1"/>
    <col min="14588" max="14588" width="12.125" style="20" bestFit="1" customWidth="1"/>
    <col min="14589" max="14589" width="7.625" style="20" customWidth="1"/>
    <col min="14590" max="14590" width="5.375" style="20" customWidth="1"/>
    <col min="14591" max="14591" width="7.375" style="20" customWidth="1"/>
    <col min="14592" max="14592" width="11.5" style="20" customWidth="1"/>
    <col min="14593" max="14593" width="13.875" style="20" customWidth="1"/>
    <col min="14594" max="14594" width="7.625" style="20" customWidth="1"/>
    <col min="14595" max="14595" width="5.375" style="20" customWidth="1"/>
    <col min="14596" max="14596" width="7.375" style="20" customWidth="1"/>
    <col min="14597" max="14597" width="11.5" style="20" customWidth="1"/>
    <col min="14598" max="14598" width="13.875" style="20" customWidth="1"/>
    <col min="14599" max="14599" width="7.625" style="20" customWidth="1"/>
    <col min="14600" max="14600" width="5.375" style="20" customWidth="1"/>
    <col min="14601" max="14601" width="7.375" style="20" customWidth="1"/>
    <col min="14602" max="14602" width="11.5" style="20" customWidth="1"/>
    <col min="14603" max="14603" width="10" style="20" customWidth="1"/>
    <col min="14604" max="14604" width="3.875" style="20" customWidth="1"/>
    <col min="14605" max="14839" width="9" style="20"/>
    <col min="14840" max="14840" width="3.625" style="20" customWidth="1"/>
    <col min="14841" max="14841" width="18.625" style="20" customWidth="1"/>
    <col min="14842" max="14843" width="0" style="20" hidden="1" customWidth="1"/>
    <col min="14844" max="14844" width="12.125" style="20" bestFit="1" customWidth="1"/>
    <col min="14845" max="14845" width="7.625" style="20" customWidth="1"/>
    <col min="14846" max="14846" width="5.375" style="20" customWidth="1"/>
    <col min="14847" max="14847" width="7.375" style="20" customWidth="1"/>
    <col min="14848" max="14848" width="11.5" style="20" customWidth="1"/>
    <col min="14849" max="14849" width="13.875" style="20" customWidth="1"/>
    <col min="14850" max="14850" width="7.625" style="20" customWidth="1"/>
    <col min="14851" max="14851" width="5.375" style="20" customWidth="1"/>
    <col min="14852" max="14852" width="7.375" style="20" customWidth="1"/>
    <col min="14853" max="14853" width="11.5" style="20" customWidth="1"/>
    <col min="14854" max="14854" width="13.875" style="20" customWidth="1"/>
    <col min="14855" max="14855" width="7.625" style="20" customWidth="1"/>
    <col min="14856" max="14856" width="5.375" style="20" customWidth="1"/>
    <col min="14857" max="14857" width="7.375" style="20" customWidth="1"/>
    <col min="14858" max="14858" width="11.5" style="20" customWidth="1"/>
    <col min="14859" max="14859" width="10" style="20" customWidth="1"/>
    <col min="14860" max="14860" width="3.875" style="20" customWidth="1"/>
    <col min="14861" max="15095" width="9" style="20"/>
    <col min="15096" max="15096" width="3.625" style="20" customWidth="1"/>
    <col min="15097" max="15097" width="18.625" style="20" customWidth="1"/>
    <col min="15098" max="15099" width="0" style="20" hidden="1" customWidth="1"/>
    <col min="15100" max="15100" width="12.125" style="20" bestFit="1" customWidth="1"/>
    <col min="15101" max="15101" width="7.625" style="20" customWidth="1"/>
    <col min="15102" max="15102" width="5.375" style="20" customWidth="1"/>
    <col min="15103" max="15103" width="7.375" style="20" customWidth="1"/>
    <col min="15104" max="15104" width="11.5" style="20" customWidth="1"/>
    <col min="15105" max="15105" width="13.875" style="20" customWidth="1"/>
    <col min="15106" max="15106" width="7.625" style="20" customWidth="1"/>
    <col min="15107" max="15107" width="5.375" style="20" customWidth="1"/>
    <col min="15108" max="15108" width="7.375" style="20" customWidth="1"/>
    <col min="15109" max="15109" width="11.5" style="20" customWidth="1"/>
    <col min="15110" max="15110" width="13.875" style="20" customWidth="1"/>
    <col min="15111" max="15111" width="7.625" style="20" customWidth="1"/>
    <col min="15112" max="15112" width="5.375" style="20" customWidth="1"/>
    <col min="15113" max="15113" width="7.375" style="20" customWidth="1"/>
    <col min="15114" max="15114" width="11.5" style="20" customWidth="1"/>
    <col min="15115" max="15115" width="10" style="20" customWidth="1"/>
    <col min="15116" max="15116" width="3.875" style="20" customWidth="1"/>
    <col min="15117" max="15351" width="9" style="20"/>
    <col min="15352" max="15352" width="3.625" style="20" customWidth="1"/>
    <col min="15353" max="15353" width="18.625" style="20" customWidth="1"/>
    <col min="15354" max="15355" width="0" style="20" hidden="1" customWidth="1"/>
    <col min="15356" max="15356" width="12.125" style="20" bestFit="1" customWidth="1"/>
    <col min="15357" max="15357" width="7.625" style="20" customWidth="1"/>
    <col min="15358" max="15358" width="5.375" style="20" customWidth="1"/>
    <col min="15359" max="15359" width="7.375" style="20" customWidth="1"/>
    <col min="15360" max="15360" width="11.5" style="20" customWidth="1"/>
    <col min="15361" max="15361" width="13.875" style="20" customWidth="1"/>
    <col min="15362" max="15362" width="7.625" style="20" customWidth="1"/>
    <col min="15363" max="15363" width="5.375" style="20" customWidth="1"/>
    <col min="15364" max="15364" width="7.375" style="20" customWidth="1"/>
    <col min="15365" max="15365" width="11.5" style="20" customWidth="1"/>
    <col min="15366" max="15366" width="13.875" style="20" customWidth="1"/>
    <col min="15367" max="15367" width="7.625" style="20" customWidth="1"/>
    <col min="15368" max="15368" width="5.375" style="20" customWidth="1"/>
    <col min="15369" max="15369" width="7.375" style="20" customWidth="1"/>
    <col min="15370" max="15370" width="11.5" style="20" customWidth="1"/>
    <col min="15371" max="15371" width="10" style="20" customWidth="1"/>
    <col min="15372" max="15372" width="3.875" style="20" customWidth="1"/>
    <col min="15373" max="15607" width="9" style="20"/>
    <col min="15608" max="15608" width="3.625" style="20" customWidth="1"/>
    <col min="15609" max="15609" width="18.625" style="20" customWidth="1"/>
    <col min="15610" max="15611" width="0" style="20" hidden="1" customWidth="1"/>
    <col min="15612" max="15612" width="12.125" style="20" bestFit="1" customWidth="1"/>
    <col min="15613" max="15613" width="7.625" style="20" customWidth="1"/>
    <col min="15614" max="15614" width="5.375" style="20" customWidth="1"/>
    <col min="15615" max="15615" width="7.375" style="20" customWidth="1"/>
    <col min="15616" max="15616" width="11.5" style="20" customWidth="1"/>
    <col min="15617" max="15617" width="13.875" style="20" customWidth="1"/>
    <col min="15618" max="15618" width="7.625" style="20" customWidth="1"/>
    <col min="15619" max="15619" width="5.375" style="20" customWidth="1"/>
    <col min="15620" max="15620" width="7.375" style="20" customWidth="1"/>
    <col min="15621" max="15621" width="11.5" style="20" customWidth="1"/>
    <col min="15622" max="15622" width="13.875" style="20" customWidth="1"/>
    <col min="15623" max="15623" width="7.625" style="20" customWidth="1"/>
    <col min="15624" max="15624" width="5.375" style="20" customWidth="1"/>
    <col min="15625" max="15625" width="7.375" style="20" customWidth="1"/>
    <col min="15626" max="15626" width="11.5" style="20" customWidth="1"/>
    <col min="15627" max="15627" width="10" style="20" customWidth="1"/>
    <col min="15628" max="15628" width="3.875" style="20" customWidth="1"/>
    <col min="15629" max="15863" width="9" style="20"/>
    <col min="15864" max="15864" width="3.625" style="20" customWidth="1"/>
    <col min="15865" max="15865" width="18.625" style="20" customWidth="1"/>
    <col min="15866" max="15867" width="0" style="20" hidden="1" customWidth="1"/>
    <col min="15868" max="15868" width="12.125" style="20" bestFit="1" customWidth="1"/>
    <col min="15869" max="15869" width="7.625" style="20" customWidth="1"/>
    <col min="15870" max="15870" width="5.375" style="20" customWidth="1"/>
    <col min="15871" max="15871" width="7.375" style="20" customWidth="1"/>
    <col min="15872" max="15872" width="11.5" style="20" customWidth="1"/>
    <col min="15873" max="15873" width="13.875" style="20" customWidth="1"/>
    <col min="15874" max="15874" width="7.625" style="20" customWidth="1"/>
    <col min="15875" max="15875" width="5.375" style="20" customWidth="1"/>
    <col min="15876" max="15876" width="7.375" style="20" customWidth="1"/>
    <col min="15877" max="15877" width="11.5" style="20" customWidth="1"/>
    <col min="15878" max="15878" width="13.875" style="20" customWidth="1"/>
    <col min="15879" max="15879" width="7.625" style="20" customWidth="1"/>
    <col min="15880" max="15880" width="5.375" style="20" customWidth="1"/>
    <col min="15881" max="15881" width="7.375" style="20" customWidth="1"/>
    <col min="15882" max="15882" width="11.5" style="20" customWidth="1"/>
    <col min="15883" max="15883" width="10" style="20" customWidth="1"/>
    <col min="15884" max="15884" width="3.875" style="20" customWidth="1"/>
    <col min="15885" max="16119" width="9" style="20"/>
    <col min="16120" max="16120" width="3.625" style="20" customWidth="1"/>
    <col min="16121" max="16121" width="18.625" style="20" customWidth="1"/>
    <col min="16122" max="16123" width="0" style="20" hidden="1" customWidth="1"/>
    <col min="16124" max="16124" width="12.125" style="20" bestFit="1" customWidth="1"/>
    <col min="16125" max="16125" width="7.625" style="20" customWidth="1"/>
    <col min="16126" max="16126" width="5.375" style="20" customWidth="1"/>
    <col min="16127" max="16127" width="7.375" style="20" customWidth="1"/>
    <col min="16128" max="16128" width="11.5" style="20" customWidth="1"/>
    <col min="16129" max="16129" width="13.875" style="20" customWidth="1"/>
    <col min="16130" max="16130" width="7.625" style="20" customWidth="1"/>
    <col min="16131" max="16131" width="5.375" style="20" customWidth="1"/>
    <col min="16132" max="16132" width="7.375" style="20" customWidth="1"/>
    <col min="16133" max="16133" width="11.5" style="20" customWidth="1"/>
    <col min="16134" max="16134" width="13.875" style="20" customWidth="1"/>
    <col min="16135" max="16135" width="7.625" style="20" customWidth="1"/>
    <col min="16136" max="16136" width="5.375" style="20" customWidth="1"/>
    <col min="16137" max="16137" width="7.375" style="20" customWidth="1"/>
    <col min="16138" max="16138" width="11.5" style="20" customWidth="1"/>
    <col min="16139" max="16139" width="10" style="20" customWidth="1"/>
    <col min="16140" max="16140" width="3.875" style="20" customWidth="1"/>
    <col min="16141" max="16384" width="9" style="20"/>
  </cols>
  <sheetData>
    <row r="1" spans="1:12" ht="27.75" customHeight="1">
      <c r="A1" s="115" t="s">
        <v>170</v>
      </c>
    </row>
    <row r="2" spans="1:12" ht="21" customHeight="1">
      <c r="A2" s="247" t="s">
        <v>94</v>
      </c>
      <c r="B2" s="247"/>
      <c r="C2" s="247"/>
      <c r="D2" s="247"/>
      <c r="E2" s="247"/>
      <c r="F2" s="247"/>
      <c r="G2" s="247"/>
      <c r="H2" s="247"/>
      <c r="I2" s="247"/>
      <c r="J2" s="247"/>
      <c r="K2" s="247"/>
    </row>
    <row r="3" spans="1:12" ht="10.5" customHeight="1">
      <c r="A3" s="41"/>
      <c r="B3" s="41"/>
      <c r="C3" s="41"/>
      <c r="D3" s="41"/>
      <c r="E3" s="41"/>
      <c r="F3" s="41"/>
      <c r="G3" s="41"/>
      <c r="H3" s="41"/>
      <c r="I3" s="41"/>
      <c r="J3" s="41"/>
      <c r="K3" s="41"/>
    </row>
    <row r="4" spans="1:12" ht="18" customHeight="1">
      <c r="A4" s="248" t="s">
        <v>45</v>
      </c>
      <c r="B4" s="248"/>
      <c r="C4" s="248"/>
      <c r="D4" s="248"/>
      <c r="E4" s="265" t="str">
        <f>IF('点検結果報告書（例）'!G20="","",'点検結果報告書（例）'!G20)</f>
        <v>237○○○</v>
      </c>
      <c r="F4" s="265"/>
      <c r="G4" s="42"/>
      <c r="H4" s="43" t="s">
        <v>82</v>
      </c>
      <c r="I4" s="265" t="str">
        <f>IF('点検結果報告書（例）'!G18="","",'点検結果報告書（例）'!G18)</f>
        <v>○○○介護センター</v>
      </c>
      <c r="J4" s="265"/>
      <c r="K4" s="265"/>
    </row>
    <row r="5" spans="1:12" ht="16.5" customHeight="1" thickBot="1">
      <c r="A5" s="44"/>
      <c r="B5" s="44"/>
      <c r="C5" s="44"/>
      <c r="D5" s="44"/>
      <c r="E5" s="44"/>
      <c r="F5" s="44"/>
      <c r="G5" s="44"/>
      <c r="H5" s="44"/>
      <c r="I5" s="44"/>
      <c r="J5" s="44"/>
    </row>
    <row r="6" spans="1:12" ht="21" customHeight="1">
      <c r="A6" s="234" t="s">
        <v>46</v>
      </c>
      <c r="B6" s="262" t="s">
        <v>52</v>
      </c>
      <c r="C6" s="266" t="s">
        <v>165</v>
      </c>
      <c r="D6" s="257" t="s">
        <v>87</v>
      </c>
      <c r="E6" s="257" t="s">
        <v>47</v>
      </c>
      <c r="F6" s="257"/>
      <c r="G6" s="258"/>
      <c r="H6" s="258"/>
      <c r="I6" s="258"/>
      <c r="J6" s="258"/>
      <c r="K6" s="234" t="s">
        <v>48</v>
      </c>
      <c r="L6" s="45"/>
    </row>
    <row r="7" spans="1:12" ht="17.25" customHeight="1">
      <c r="A7" s="235"/>
      <c r="B7" s="263"/>
      <c r="C7" s="267"/>
      <c r="D7" s="245"/>
      <c r="E7" s="260"/>
      <c r="F7" s="250"/>
      <c r="G7" s="252" t="s">
        <v>30</v>
      </c>
      <c r="H7" s="252" t="s">
        <v>7</v>
      </c>
      <c r="I7" s="255" t="s">
        <v>8</v>
      </c>
      <c r="J7" s="256"/>
      <c r="K7" s="235"/>
      <c r="L7" s="46"/>
    </row>
    <row r="8" spans="1:12" ht="17.25" customHeight="1" thickBot="1">
      <c r="A8" s="249"/>
      <c r="B8" s="264"/>
      <c r="C8" s="268"/>
      <c r="D8" s="259"/>
      <c r="E8" s="261"/>
      <c r="F8" s="251"/>
      <c r="G8" s="253"/>
      <c r="H8" s="254"/>
      <c r="I8" s="47" t="s">
        <v>9</v>
      </c>
      <c r="J8" s="48" t="s">
        <v>10</v>
      </c>
      <c r="K8" s="249"/>
      <c r="L8" s="46"/>
    </row>
    <row r="9" spans="1:12" ht="20.25" customHeight="1">
      <c r="A9" s="234">
        <v>1</v>
      </c>
      <c r="B9" s="234"/>
      <c r="C9" s="80" t="str">
        <f>IF(B9="","",B9)</f>
        <v/>
      </c>
      <c r="D9" s="237" t="s">
        <v>188</v>
      </c>
      <c r="E9" s="240">
        <v>23103</v>
      </c>
      <c r="F9" s="18" t="s">
        <v>11</v>
      </c>
      <c r="G9" s="154">
        <v>7</v>
      </c>
      <c r="H9" s="155">
        <v>177191</v>
      </c>
      <c r="I9" s="155">
        <v>1762159</v>
      </c>
      <c r="J9" s="156">
        <v>195797</v>
      </c>
      <c r="K9" s="234"/>
      <c r="L9" s="21"/>
    </row>
    <row r="10" spans="1:12" ht="20.25" customHeight="1">
      <c r="A10" s="235"/>
      <c r="B10" s="235"/>
      <c r="C10" s="81" t="str">
        <f>IF(B9="","",B9)</f>
        <v/>
      </c>
      <c r="D10" s="238"/>
      <c r="E10" s="241"/>
      <c r="F10" s="22" t="s">
        <v>12</v>
      </c>
      <c r="G10" s="157">
        <v>7</v>
      </c>
      <c r="H10" s="158">
        <v>123543</v>
      </c>
      <c r="I10" s="158">
        <v>1228626</v>
      </c>
      <c r="J10" s="159">
        <v>136521</v>
      </c>
      <c r="K10" s="235"/>
      <c r="L10" s="21"/>
    </row>
    <row r="11" spans="1:12" ht="20.25" customHeight="1">
      <c r="A11" s="236"/>
      <c r="B11" s="236"/>
      <c r="C11" s="82" t="str">
        <f>IF(B9="","",B9)</f>
        <v/>
      </c>
      <c r="D11" s="239"/>
      <c r="E11" s="242"/>
      <c r="F11" s="50" t="s">
        <v>51</v>
      </c>
      <c r="G11" s="160"/>
      <c r="H11" s="162">
        <f>H9-H10</f>
        <v>53648</v>
      </c>
      <c r="I11" s="162">
        <f t="shared" ref="I11:J11" si="0">I9-I10</f>
        <v>533533</v>
      </c>
      <c r="J11" s="162">
        <f t="shared" si="0"/>
        <v>59276</v>
      </c>
      <c r="K11" s="236"/>
      <c r="L11" s="21"/>
    </row>
    <row r="12" spans="1:12" ht="20.25" customHeight="1">
      <c r="A12" s="243">
        <v>2</v>
      </c>
      <c r="B12" s="243" t="s">
        <v>190</v>
      </c>
      <c r="C12" s="83" t="str">
        <f t="shared" ref="C12" si="1">IF(B12="","",B12)</f>
        <v>○</v>
      </c>
      <c r="D12" s="269" t="s">
        <v>189</v>
      </c>
      <c r="E12" s="272">
        <v>23101</v>
      </c>
      <c r="F12" s="52" t="s">
        <v>11</v>
      </c>
      <c r="G12" s="161">
        <v>3</v>
      </c>
      <c r="H12" s="163">
        <v>75939</v>
      </c>
      <c r="I12" s="163">
        <v>839124</v>
      </c>
      <c r="J12" s="164">
        <v>0</v>
      </c>
      <c r="K12" s="243"/>
      <c r="L12" s="21"/>
    </row>
    <row r="13" spans="1:12" ht="20.25" customHeight="1">
      <c r="A13" s="235"/>
      <c r="B13" s="235"/>
      <c r="C13" s="84" t="str">
        <f t="shared" ref="C13" si="2">IF(B12="","",B12)</f>
        <v>○</v>
      </c>
      <c r="D13" s="270"/>
      <c r="E13" s="241"/>
      <c r="F13" s="22" t="s">
        <v>12</v>
      </c>
      <c r="G13" s="157">
        <v>3</v>
      </c>
      <c r="H13" s="165">
        <v>52947</v>
      </c>
      <c r="I13" s="165">
        <v>585063</v>
      </c>
      <c r="J13" s="166">
        <v>0</v>
      </c>
      <c r="K13" s="235"/>
      <c r="L13" s="21"/>
    </row>
    <row r="14" spans="1:12" ht="20.25" customHeight="1" thickBot="1">
      <c r="A14" s="236"/>
      <c r="B14" s="236"/>
      <c r="C14" s="85" t="str">
        <f t="shared" ref="C14" si="3">IF(B12="","",B12)</f>
        <v>○</v>
      </c>
      <c r="D14" s="271"/>
      <c r="E14" s="242"/>
      <c r="F14" s="50" t="s">
        <v>51</v>
      </c>
      <c r="G14" s="160"/>
      <c r="H14" s="162">
        <f>H12-H13</f>
        <v>22992</v>
      </c>
      <c r="I14" s="162">
        <f t="shared" ref="I14:J14" si="4">I12-I13</f>
        <v>254061</v>
      </c>
      <c r="J14" s="162">
        <f t="shared" si="4"/>
        <v>0</v>
      </c>
      <c r="K14" s="236"/>
      <c r="L14" s="21"/>
    </row>
    <row r="15" spans="1:12" ht="20.25" customHeight="1">
      <c r="A15" s="243">
        <v>3</v>
      </c>
      <c r="B15" s="243"/>
      <c r="C15" s="83" t="str">
        <f t="shared" ref="C15" si="5">IF(B15="","",B15)</f>
        <v/>
      </c>
      <c r="D15" s="244"/>
      <c r="E15" s="243"/>
      <c r="F15" s="18" t="s">
        <v>11</v>
      </c>
      <c r="G15" s="53"/>
      <c r="H15" s="54"/>
      <c r="I15" s="54"/>
      <c r="J15" s="55"/>
      <c r="K15" s="243"/>
      <c r="L15" s="21"/>
    </row>
    <row r="16" spans="1:12" ht="20.25" customHeight="1">
      <c r="A16" s="235"/>
      <c r="B16" s="235"/>
      <c r="C16" s="84" t="str">
        <f t="shared" ref="C16" si="6">IF(B15="","",B15)</f>
        <v/>
      </c>
      <c r="D16" s="245"/>
      <c r="E16" s="235"/>
      <c r="F16" s="22" t="s">
        <v>12</v>
      </c>
      <c r="G16" s="49"/>
      <c r="H16" s="56"/>
      <c r="I16" s="56"/>
      <c r="J16" s="57"/>
      <c r="K16" s="235"/>
      <c r="L16" s="21"/>
    </row>
    <row r="17" spans="1:12" ht="20.25" customHeight="1" thickBot="1">
      <c r="A17" s="236"/>
      <c r="B17" s="236"/>
      <c r="C17" s="85" t="str">
        <f t="shared" ref="C17" si="7">IF(B15="","",B15)</f>
        <v/>
      </c>
      <c r="D17" s="246"/>
      <c r="E17" s="236"/>
      <c r="F17" s="50" t="s">
        <v>51</v>
      </c>
      <c r="G17" s="51"/>
      <c r="H17" s="59">
        <f>H15-H16</f>
        <v>0</v>
      </c>
      <c r="I17" s="59">
        <f t="shared" ref="I17:J17" si="8">I15-I16</f>
        <v>0</v>
      </c>
      <c r="J17" s="59">
        <f t="shared" si="8"/>
        <v>0</v>
      </c>
      <c r="K17" s="236"/>
      <c r="L17" s="21"/>
    </row>
    <row r="18" spans="1:12" ht="20.25" customHeight="1">
      <c r="A18" s="243">
        <v>4</v>
      </c>
      <c r="B18" s="243"/>
      <c r="C18" s="83" t="str">
        <f t="shared" ref="C18" si="9">IF(B18="","",B18)</f>
        <v/>
      </c>
      <c r="D18" s="244"/>
      <c r="E18" s="243"/>
      <c r="F18" s="18" t="s">
        <v>11</v>
      </c>
      <c r="G18" s="53"/>
      <c r="H18" s="54"/>
      <c r="I18" s="54"/>
      <c r="J18" s="55"/>
      <c r="K18" s="243"/>
      <c r="L18" s="21"/>
    </row>
    <row r="19" spans="1:12" ht="20.25" customHeight="1">
      <c r="A19" s="235"/>
      <c r="B19" s="235"/>
      <c r="C19" s="84" t="str">
        <f t="shared" ref="C19" si="10">IF(B18="","",B18)</f>
        <v/>
      </c>
      <c r="D19" s="245"/>
      <c r="E19" s="235"/>
      <c r="F19" s="22" t="s">
        <v>12</v>
      </c>
      <c r="G19" s="49"/>
      <c r="H19" s="56"/>
      <c r="I19" s="56"/>
      <c r="J19" s="57"/>
      <c r="K19" s="235"/>
      <c r="L19" s="21"/>
    </row>
    <row r="20" spans="1:12" ht="20.25" customHeight="1">
      <c r="A20" s="236"/>
      <c r="B20" s="236"/>
      <c r="C20" s="85" t="str">
        <f t="shared" ref="C20" si="11">IF(B18="","",B18)</f>
        <v/>
      </c>
      <c r="D20" s="246"/>
      <c r="E20" s="236"/>
      <c r="F20" s="50" t="s">
        <v>51</v>
      </c>
      <c r="G20" s="51"/>
      <c r="H20" s="59">
        <f>H18-H19</f>
        <v>0</v>
      </c>
      <c r="I20" s="59">
        <f t="shared" ref="I20:J20" si="12">I18-I19</f>
        <v>0</v>
      </c>
      <c r="J20" s="59">
        <f t="shared" si="12"/>
        <v>0</v>
      </c>
      <c r="K20" s="236"/>
      <c r="L20" s="21"/>
    </row>
    <row r="21" spans="1:12" ht="20.25" customHeight="1">
      <c r="A21" s="243">
        <v>5</v>
      </c>
      <c r="B21" s="243"/>
      <c r="C21" s="83" t="str">
        <f t="shared" ref="C21" si="13">IF(B21="","",B21)</f>
        <v/>
      </c>
      <c r="D21" s="244"/>
      <c r="E21" s="243"/>
      <c r="F21" s="52" t="s">
        <v>11</v>
      </c>
      <c r="G21" s="53"/>
      <c r="H21" s="54"/>
      <c r="I21" s="54"/>
      <c r="J21" s="55"/>
      <c r="K21" s="243"/>
      <c r="L21" s="21"/>
    </row>
    <row r="22" spans="1:12" ht="20.25" customHeight="1">
      <c r="A22" s="235"/>
      <c r="B22" s="235"/>
      <c r="C22" s="84" t="str">
        <f t="shared" ref="C22" si="14">IF(B21="","",B21)</f>
        <v/>
      </c>
      <c r="D22" s="245"/>
      <c r="E22" s="235"/>
      <c r="F22" s="22" t="s">
        <v>12</v>
      </c>
      <c r="G22" s="49"/>
      <c r="H22" s="56"/>
      <c r="I22" s="56"/>
      <c r="J22" s="57"/>
      <c r="K22" s="235"/>
      <c r="L22" s="21"/>
    </row>
    <row r="23" spans="1:12" ht="20.25" customHeight="1">
      <c r="A23" s="236"/>
      <c r="B23" s="236"/>
      <c r="C23" s="85" t="str">
        <f t="shared" ref="C23" si="15">IF(B21="","",B21)</f>
        <v/>
      </c>
      <c r="D23" s="246"/>
      <c r="E23" s="236"/>
      <c r="F23" s="50" t="s">
        <v>51</v>
      </c>
      <c r="G23" s="51"/>
      <c r="H23" s="59">
        <f>H21-H22</f>
        <v>0</v>
      </c>
      <c r="I23" s="59">
        <f t="shared" ref="I23:J23" si="16">I21-I22</f>
        <v>0</v>
      </c>
      <c r="J23" s="59">
        <f t="shared" si="16"/>
        <v>0</v>
      </c>
      <c r="K23" s="236"/>
      <c r="L23" s="21"/>
    </row>
    <row r="24" spans="1:12" ht="20.25" customHeight="1">
      <c r="A24" s="243">
        <v>6</v>
      </c>
      <c r="B24" s="243"/>
      <c r="C24" s="83" t="str">
        <f t="shared" ref="C24" si="17">IF(B24="","",B24)</f>
        <v/>
      </c>
      <c r="D24" s="244"/>
      <c r="E24" s="243"/>
      <c r="F24" s="52" t="s">
        <v>11</v>
      </c>
      <c r="G24" s="53"/>
      <c r="H24" s="54"/>
      <c r="I24" s="54"/>
      <c r="J24" s="55"/>
      <c r="K24" s="243"/>
      <c r="L24" s="21"/>
    </row>
    <row r="25" spans="1:12" ht="20.25" customHeight="1">
      <c r="A25" s="235"/>
      <c r="B25" s="235"/>
      <c r="C25" s="84" t="str">
        <f t="shared" ref="C25" si="18">IF(B24="","",B24)</f>
        <v/>
      </c>
      <c r="D25" s="245"/>
      <c r="E25" s="235"/>
      <c r="F25" s="22" t="s">
        <v>12</v>
      </c>
      <c r="G25" s="49"/>
      <c r="H25" s="56"/>
      <c r="I25" s="56"/>
      <c r="J25" s="57"/>
      <c r="K25" s="235"/>
      <c r="L25" s="21"/>
    </row>
    <row r="26" spans="1:12" ht="20.25" customHeight="1">
      <c r="A26" s="236"/>
      <c r="B26" s="236"/>
      <c r="C26" s="85" t="str">
        <f t="shared" ref="C26" si="19">IF(B24="","",B24)</f>
        <v/>
      </c>
      <c r="D26" s="246"/>
      <c r="E26" s="236"/>
      <c r="F26" s="50" t="s">
        <v>51</v>
      </c>
      <c r="G26" s="51"/>
      <c r="H26" s="59">
        <f>H24-H25</f>
        <v>0</v>
      </c>
      <c r="I26" s="59">
        <f t="shared" ref="I26:J26" si="20">I24-I25</f>
        <v>0</v>
      </c>
      <c r="J26" s="59">
        <f t="shared" si="20"/>
        <v>0</v>
      </c>
      <c r="K26" s="236"/>
      <c r="L26" s="21"/>
    </row>
    <row r="27" spans="1:12" ht="20.25" customHeight="1">
      <c r="A27" s="243">
        <v>7</v>
      </c>
      <c r="B27" s="243"/>
      <c r="C27" s="83" t="str">
        <f t="shared" ref="C27" si="21">IF(B27="","",B27)</f>
        <v/>
      </c>
      <c r="D27" s="244"/>
      <c r="E27" s="243"/>
      <c r="F27" s="52" t="s">
        <v>11</v>
      </c>
      <c r="G27" s="53"/>
      <c r="H27" s="54"/>
      <c r="I27" s="54"/>
      <c r="J27" s="55"/>
      <c r="K27" s="243"/>
      <c r="L27" s="21"/>
    </row>
    <row r="28" spans="1:12" ht="20.25" customHeight="1">
      <c r="A28" s="235"/>
      <c r="B28" s="235"/>
      <c r="C28" s="84" t="str">
        <f t="shared" ref="C28" si="22">IF(B27="","",B27)</f>
        <v/>
      </c>
      <c r="D28" s="245"/>
      <c r="E28" s="235"/>
      <c r="F28" s="22" t="s">
        <v>12</v>
      </c>
      <c r="G28" s="49"/>
      <c r="H28" s="56"/>
      <c r="I28" s="56"/>
      <c r="J28" s="57"/>
      <c r="K28" s="235"/>
      <c r="L28" s="21"/>
    </row>
    <row r="29" spans="1:12" ht="20.25" customHeight="1">
      <c r="A29" s="236"/>
      <c r="B29" s="236"/>
      <c r="C29" s="85" t="str">
        <f t="shared" ref="C29" si="23">IF(B27="","",B27)</f>
        <v/>
      </c>
      <c r="D29" s="246"/>
      <c r="E29" s="236"/>
      <c r="F29" s="50" t="s">
        <v>51</v>
      </c>
      <c r="G29" s="51"/>
      <c r="H29" s="59">
        <f>H27-H28</f>
        <v>0</v>
      </c>
      <c r="I29" s="59">
        <f t="shared" ref="I29:J29" si="24">I27-I28</f>
        <v>0</v>
      </c>
      <c r="J29" s="59">
        <f t="shared" si="24"/>
        <v>0</v>
      </c>
      <c r="K29" s="236"/>
      <c r="L29" s="21"/>
    </row>
    <row r="30" spans="1:12" ht="20.25" customHeight="1">
      <c r="A30" s="243">
        <v>8</v>
      </c>
      <c r="B30" s="243"/>
      <c r="C30" s="83" t="str">
        <f t="shared" ref="C30" si="25">IF(B30="","",B30)</f>
        <v/>
      </c>
      <c r="D30" s="244"/>
      <c r="E30" s="243"/>
      <c r="F30" s="52" t="s">
        <v>11</v>
      </c>
      <c r="G30" s="53"/>
      <c r="H30" s="54"/>
      <c r="I30" s="54"/>
      <c r="J30" s="55"/>
      <c r="K30" s="243"/>
      <c r="L30" s="21"/>
    </row>
    <row r="31" spans="1:12" ht="20.25" customHeight="1">
      <c r="A31" s="235"/>
      <c r="B31" s="235"/>
      <c r="C31" s="84" t="str">
        <f t="shared" ref="C31" si="26">IF(B30="","",B30)</f>
        <v/>
      </c>
      <c r="D31" s="245"/>
      <c r="E31" s="235"/>
      <c r="F31" s="22" t="s">
        <v>12</v>
      </c>
      <c r="G31" s="49"/>
      <c r="H31" s="56"/>
      <c r="I31" s="56"/>
      <c r="J31" s="57"/>
      <c r="K31" s="235"/>
      <c r="L31" s="21"/>
    </row>
    <row r="32" spans="1:12" ht="20.25" customHeight="1">
      <c r="A32" s="236"/>
      <c r="B32" s="236"/>
      <c r="C32" s="85" t="str">
        <f t="shared" ref="C32" si="27">IF(B30="","",B30)</f>
        <v/>
      </c>
      <c r="D32" s="246"/>
      <c r="E32" s="236"/>
      <c r="F32" s="50" t="s">
        <v>51</v>
      </c>
      <c r="G32" s="51"/>
      <c r="H32" s="59">
        <f>H30-H31</f>
        <v>0</v>
      </c>
      <c r="I32" s="59">
        <f t="shared" ref="I32:J32" si="28">I30-I31</f>
        <v>0</v>
      </c>
      <c r="J32" s="59">
        <f t="shared" si="28"/>
        <v>0</v>
      </c>
      <c r="K32" s="236"/>
      <c r="L32" s="21"/>
    </row>
    <row r="33" spans="1:12" ht="20.25" customHeight="1">
      <c r="A33" s="243">
        <v>9</v>
      </c>
      <c r="B33" s="243"/>
      <c r="C33" s="83" t="str">
        <f t="shared" ref="C33" si="29">IF(B33="","",B33)</f>
        <v/>
      </c>
      <c r="D33" s="244"/>
      <c r="E33" s="243"/>
      <c r="F33" s="52" t="s">
        <v>11</v>
      </c>
      <c r="G33" s="53"/>
      <c r="H33" s="54"/>
      <c r="I33" s="54"/>
      <c r="J33" s="55"/>
      <c r="K33" s="243"/>
      <c r="L33" s="21"/>
    </row>
    <row r="34" spans="1:12" ht="20.25" customHeight="1">
      <c r="A34" s="235"/>
      <c r="B34" s="235"/>
      <c r="C34" s="84" t="str">
        <f t="shared" ref="C34" si="30">IF(B33="","",B33)</f>
        <v/>
      </c>
      <c r="D34" s="245"/>
      <c r="E34" s="235"/>
      <c r="F34" s="22" t="s">
        <v>12</v>
      </c>
      <c r="G34" s="49"/>
      <c r="H34" s="56"/>
      <c r="I34" s="56"/>
      <c r="J34" s="57"/>
      <c r="K34" s="235"/>
      <c r="L34" s="21"/>
    </row>
    <row r="35" spans="1:12" ht="20.25" customHeight="1">
      <c r="A35" s="236"/>
      <c r="B35" s="236"/>
      <c r="C35" s="85" t="str">
        <f t="shared" ref="C35" si="31">IF(B33="","",B33)</f>
        <v/>
      </c>
      <c r="D35" s="246"/>
      <c r="E35" s="236"/>
      <c r="F35" s="50" t="s">
        <v>51</v>
      </c>
      <c r="G35" s="51"/>
      <c r="H35" s="59">
        <f>H33-H34</f>
        <v>0</v>
      </c>
      <c r="I35" s="59">
        <f t="shared" ref="I35:J35" si="32">I33-I34</f>
        <v>0</v>
      </c>
      <c r="J35" s="59">
        <f t="shared" si="32"/>
        <v>0</v>
      </c>
      <c r="K35" s="236"/>
      <c r="L35" s="21"/>
    </row>
    <row r="36" spans="1:12" ht="20.25" customHeight="1">
      <c r="A36" s="243">
        <v>10</v>
      </c>
      <c r="B36" s="243"/>
      <c r="C36" s="83" t="str">
        <f t="shared" ref="C36" si="33">IF(B36="","",B36)</f>
        <v/>
      </c>
      <c r="D36" s="244"/>
      <c r="E36" s="243"/>
      <c r="F36" s="52" t="s">
        <v>11</v>
      </c>
      <c r="G36" s="53"/>
      <c r="H36" s="54"/>
      <c r="I36" s="54"/>
      <c r="J36" s="55"/>
      <c r="K36" s="243"/>
      <c r="L36" s="21"/>
    </row>
    <row r="37" spans="1:12" ht="20.25" customHeight="1">
      <c r="A37" s="235"/>
      <c r="B37" s="235"/>
      <c r="C37" s="84" t="str">
        <f t="shared" ref="C37" si="34">IF(B36="","",B36)</f>
        <v/>
      </c>
      <c r="D37" s="245"/>
      <c r="E37" s="235"/>
      <c r="F37" s="22" t="s">
        <v>12</v>
      </c>
      <c r="G37" s="49"/>
      <c r="H37" s="56"/>
      <c r="I37" s="56"/>
      <c r="J37" s="57"/>
      <c r="K37" s="235"/>
      <c r="L37" s="21"/>
    </row>
    <row r="38" spans="1:12" ht="20.25" customHeight="1" thickBot="1">
      <c r="A38" s="235"/>
      <c r="B38" s="235"/>
      <c r="C38" s="84" t="str">
        <f t="shared" ref="C38" si="35">IF(B36="","",B36)</f>
        <v/>
      </c>
      <c r="D38" s="245"/>
      <c r="E38" s="235"/>
      <c r="F38" s="22" t="s">
        <v>51</v>
      </c>
      <c r="G38" s="58"/>
      <c r="H38" s="59">
        <f>H36-H37</f>
        <v>0</v>
      </c>
      <c r="I38" s="59">
        <f t="shared" ref="I38:J38" si="36">I36-I37</f>
        <v>0</v>
      </c>
      <c r="J38" s="59">
        <f t="shared" si="36"/>
        <v>0</v>
      </c>
      <c r="K38" s="235"/>
      <c r="L38" s="21"/>
    </row>
    <row r="39" spans="1:12" ht="21" customHeight="1">
      <c r="A39" s="273" t="s">
        <v>83</v>
      </c>
      <c r="B39" s="274"/>
      <c r="C39" s="274"/>
      <c r="D39" s="274"/>
      <c r="E39" s="275"/>
      <c r="F39" s="18" t="s">
        <v>11</v>
      </c>
      <c r="G39" s="167">
        <f>IF($G$9="","",SUMIFS($G$9:$G$38,$F$9:$F$38,F39))</f>
        <v>10</v>
      </c>
      <c r="H39" s="168">
        <f>IF($H$9="","",SUMIFS($H$9:$H$38,$F$9:$F$38,F39))</f>
        <v>253130</v>
      </c>
      <c r="I39" s="169">
        <f>IF($I$9="","",SUMIFS($I$9:$I$38,$F$9:$F$38,F39))</f>
        <v>2601283</v>
      </c>
      <c r="J39" s="170">
        <f>IF($J$9="","",SUMIFS($J$9:$J$38,$F$9:$F$38,F39))</f>
        <v>195797</v>
      </c>
      <c r="K39" s="234"/>
      <c r="L39" s="21"/>
    </row>
    <row r="40" spans="1:12" ht="21" customHeight="1">
      <c r="A40" s="276"/>
      <c r="B40" s="277"/>
      <c r="C40" s="277"/>
      <c r="D40" s="277"/>
      <c r="E40" s="278"/>
      <c r="F40" s="22" t="s">
        <v>12</v>
      </c>
      <c r="G40" s="171">
        <f>IF($G$9="","",SUMIFS($G$9:$G$38,$F$9:$F$38,F40))</f>
        <v>10</v>
      </c>
      <c r="H40" s="172">
        <f>IF($H$9="","",SUMIFS($H$9:$H$38,$F$9:$F$38,F40))</f>
        <v>176490</v>
      </c>
      <c r="I40" s="173">
        <f>IF($I$9="","",SUMIFS($I$9:$I$38,$F$9:$F$38,F40))</f>
        <v>1813689</v>
      </c>
      <c r="J40" s="174">
        <f>IF($J$9="","",SUMIFS($J$9:$J$38,$F$9:$F$38,F40))</f>
        <v>136521</v>
      </c>
      <c r="K40" s="235"/>
      <c r="L40" s="21"/>
    </row>
    <row r="41" spans="1:12" ht="21" customHeight="1" thickBot="1">
      <c r="A41" s="279"/>
      <c r="B41" s="280"/>
      <c r="C41" s="280"/>
      <c r="D41" s="280"/>
      <c r="E41" s="281"/>
      <c r="F41" s="23" t="s">
        <v>51</v>
      </c>
      <c r="G41" s="175"/>
      <c r="H41" s="176">
        <f>IF(H39="","",H39-H40)</f>
        <v>76640</v>
      </c>
      <c r="I41" s="176">
        <f t="shared" ref="I41:J41" si="37">IF(I39="","",I39-I40)</f>
        <v>787594</v>
      </c>
      <c r="J41" s="176">
        <f t="shared" si="37"/>
        <v>59276</v>
      </c>
      <c r="K41" s="249"/>
      <c r="L41" s="21"/>
    </row>
    <row r="42" spans="1:12">
      <c r="A42" s="282" t="s">
        <v>49</v>
      </c>
      <c r="B42" s="282"/>
      <c r="C42" s="282"/>
      <c r="D42" s="282"/>
      <c r="E42" s="282"/>
    </row>
  </sheetData>
  <dataConsolidate/>
  <mergeCells count="68">
    <mergeCell ref="A39:E41"/>
    <mergeCell ref="K33:K35"/>
    <mergeCell ref="A42:E42"/>
    <mergeCell ref="A33:A35"/>
    <mergeCell ref="B33:B35"/>
    <mergeCell ref="D33:D35"/>
    <mergeCell ref="E33:E35"/>
    <mergeCell ref="A36:A38"/>
    <mergeCell ref="B36:B38"/>
    <mergeCell ref="D36:D38"/>
    <mergeCell ref="E36:E38"/>
    <mergeCell ref="K36:K38"/>
    <mergeCell ref="K39:K41"/>
    <mergeCell ref="A30:A32"/>
    <mergeCell ref="D30:D32"/>
    <mergeCell ref="E30:E32"/>
    <mergeCell ref="K30:K32"/>
    <mergeCell ref="A24:A26"/>
    <mergeCell ref="D24:D26"/>
    <mergeCell ref="E24:E26"/>
    <mergeCell ref="K24:K26"/>
    <mergeCell ref="A27:A29"/>
    <mergeCell ref="B30:B32"/>
    <mergeCell ref="B24:B26"/>
    <mergeCell ref="B27:B29"/>
    <mergeCell ref="D27:D29"/>
    <mergeCell ref="E27:E29"/>
    <mergeCell ref="K27:K29"/>
    <mergeCell ref="A18:A20"/>
    <mergeCell ref="E18:E20"/>
    <mergeCell ref="K18:K20"/>
    <mergeCell ref="A21:A23"/>
    <mergeCell ref="D21:D23"/>
    <mergeCell ref="E21:E23"/>
    <mergeCell ref="K21:K23"/>
    <mergeCell ref="B18:B20"/>
    <mergeCell ref="B21:B23"/>
    <mergeCell ref="D18:D20"/>
    <mergeCell ref="A12:A14"/>
    <mergeCell ref="B12:B14"/>
    <mergeCell ref="D12:D14"/>
    <mergeCell ref="E12:E14"/>
    <mergeCell ref="K12:K14"/>
    <mergeCell ref="A2:K2"/>
    <mergeCell ref="A4:D4"/>
    <mergeCell ref="K6:K8"/>
    <mergeCell ref="F7:F8"/>
    <mergeCell ref="G7:G8"/>
    <mergeCell ref="H7:H8"/>
    <mergeCell ref="I7:J7"/>
    <mergeCell ref="F6:J6"/>
    <mergeCell ref="A6:A8"/>
    <mergeCell ref="D6:D8"/>
    <mergeCell ref="E6:E8"/>
    <mergeCell ref="B6:B8"/>
    <mergeCell ref="I4:K4"/>
    <mergeCell ref="E4:F4"/>
    <mergeCell ref="C6:C8"/>
    <mergeCell ref="A15:A17"/>
    <mergeCell ref="B15:B17"/>
    <mergeCell ref="D15:D17"/>
    <mergeCell ref="E15:E17"/>
    <mergeCell ref="K15:K17"/>
    <mergeCell ref="B9:B11"/>
    <mergeCell ref="D9:D11"/>
    <mergeCell ref="E9:E11"/>
    <mergeCell ref="A9:A11"/>
    <mergeCell ref="K9:K11"/>
  </mergeCells>
  <phoneticPr fontId="2"/>
  <dataValidations count="1">
    <dataValidation type="list" allowBlank="1" showErrorMessage="1" errorTitle="注意" error="該当する場合は、&quot;○&quot;を入力してください。" sqref="B9:B38">
      <formula1>"○"</formula1>
    </dataValidation>
  </dataValidations>
  <pageMargins left="0.43307086614173229" right="0.19685039370078741" top="0.6692913385826772" bottom="0.2755905511811023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zoomScaleNormal="100" zoomScaleSheetLayoutView="100" workbookViewId="0"/>
  </sheetViews>
  <sheetFormatPr defaultRowHeight="13.5"/>
  <cols>
    <col min="1" max="1" width="4" style="2" customWidth="1"/>
    <col min="2" max="2" width="13.25" style="2" customWidth="1"/>
    <col min="3" max="3" width="12.75" style="2" customWidth="1"/>
    <col min="4" max="4" width="5.25" style="2" bestFit="1" customWidth="1"/>
    <col min="5" max="5" width="5.25" style="2" customWidth="1"/>
    <col min="6" max="6" width="8.5" style="2" customWidth="1"/>
    <col min="7" max="7" width="5.625" style="2" customWidth="1"/>
    <col min="8" max="8" width="7.125" style="2" bestFit="1" customWidth="1"/>
    <col min="9" max="9" width="9.375" style="2" customWidth="1"/>
    <col min="10" max="10" width="9.375" style="2" hidden="1" customWidth="1"/>
    <col min="11" max="11" width="9" style="2" hidden="1" customWidth="1"/>
    <col min="12" max="12" width="11" style="2" customWidth="1"/>
    <col min="13" max="13" width="9.75" style="2" customWidth="1"/>
    <col min="14" max="14" width="6.75" style="2" bestFit="1" customWidth="1"/>
    <col min="15" max="15" width="3.875" style="2" customWidth="1"/>
    <col min="16" max="16384" width="9" style="2"/>
  </cols>
  <sheetData>
    <row r="1" spans="1:18" s="20" customFormat="1" ht="27.75" customHeight="1">
      <c r="A1" s="115" t="s">
        <v>170</v>
      </c>
    </row>
    <row r="2" spans="1:18" ht="21" customHeight="1">
      <c r="A2" s="283" t="s">
        <v>95</v>
      </c>
      <c r="B2" s="283"/>
      <c r="C2" s="283"/>
      <c r="D2" s="283"/>
      <c r="E2" s="283"/>
      <c r="F2" s="283"/>
      <c r="G2" s="283"/>
      <c r="H2" s="283"/>
      <c r="I2" s="283"/>
      <c r="J2" s="283"/>
      <c r="K2" s="283"/>
      <c r="L2" s="283"/>
      <c r="M2" s="283"/>
      <c r="N2" s="283"/>
    </row>
    <row r="3" spans="1:18" ht="5.25" customHeight="1">
      <c r="A3" s="3"/>
      <c r="B3" s="3"/>
      <c r="C3" s="3"/>
      <c r="D3" s="3"/>
      <c r="E3" s="3"/>
      <c r="F3" s="3"/>
      <c r="G3" s="64"/>
      <c r="H3" s="3"/>
      <c r="I3" s="3"/>
      <c r="J3" s="64"/>
      <c r="K3" s="3"/>
      <c r="L3" s="3"/>
      <c r="M3" s="3"/>
      <c r="N3" s="3"/>
    </row>
    <row r="4" spans="1:18" s="6" customFormat="1" ht="21" customHeight="1">
      <c r="A4" s="284" t="s">
        <v>0</v>
      </c>
      <c r="B4" s="284"/>
      <c r="C4" s="307" t="str">
        <f>IF('点検結果報告書（例）'!G20="","",'点検結果報告書（例）'!G20)</f>
        <v>237○○○</v>
      </c>
      <c r="D4" s="307"/>
      <c r="E4" s="307"/>
      <c r="F4" s="86"/>
      <c r="G4" s="308" t="s">
        <v>1</v>
      </c>
      <c r="H4" s="308"/>
      <c r="I4" s="309" t="str">
        <f>IF('点検結果報告書（例）'!G18="","",'点検結果報告書（例）'!G18)</f>
        <v>○○○介護センター</v>
      </c>
      <c r="J4" s="309"/>
      <c r="K4" s="309"/>
      <c r="L4" s="309"/>
      <c r="M4" s="309"/>
      <c r="N4" s="309"/>
    </row>
    <row r="5" spans="1:18" s="6" customFormat="1" ht="11.25" customHeight="1">
      <c r="A5" s="7"/>
      <c r="B5" s="7"/>
      <c r="C5" s="7"/>
      <c r="D5" s="7"/>
      <c r="E5" s="7"/>
      <c r="F5" s="4"/>
      <c r="G5" s="4"/>
      <c r="H5" s="4"/>
      <c r="I5" s="87"/>
      <c r="J5" s="87"/>
      <c r="K5" s="87"/>
      <c r="L5" s="87"/>
      <c r="M5" s="87"/>
      <c r="N5" s="87"/>
    </row>
    <row r="6" spans="1:18" s="6" customFormat="1" ht="20.25" customHeight="1">
      <c r="A6" s="286" t="s">
        <v>2</v>
      </c>
      <c r="B6" s="286"/>
      <c r="C6" s="286"/>
      <c r="D6" s="285" t="s">
        <v>175</v>
      </c>
      <c r="E6" s="285"/>
      <c r="F6" s="285"/>
      <c r="G6" s="10"/>
      <c r="H6" s="4"/>
      <c r="I6" s="69"/>
      <c r="J6" s="69"/>
      <c r="K6" s="69"/>
      <c r="L6" s="69"/>
      <c r="M6" s="70"/>
      <c r="N6" s="70"/>
    </row>
    <row r="7" spans="1:18" ht="11.25" customHeight="1"/>
    <row r="8" spans="1:18" ht="16.5" customHeight="1">
      <c r="A8" s="303" t="s">
        <v>3</v>
      </c>
      <c r="B8" s="292" t="s">
        <v>86</v>
      </c>
      <c r="C8" s="292" t="s">
        <v>4</v>
      </c>
      <c r="D8" s="292" t="s">
        <v>15</v>
      </c>
      <c r="E8" s="292" t="s">
        <v>97</v>
      </c>
      <c r="F8" s="299" t="s">
        <v>163</v>
      </c>
      <c r="G8" s="300"/>
      <c r="H8" s="294" t="s">
        <v>5</v>
      </c>
      <c r="I8" s="306"/>
      <c r="J8" s="306"/>
      <c r="K8" s="306"/>
      <c r="L8" s="306"/>
      <c r="M8" s="295"/>
      <c r="N8" s="287" t="s">
        <v>6</v>
      </c>
      <c r="O8" s="9"/>
    </row>
    <row r="9" spans="1:18" ht="16.5" customHeight="1">
      <c r="A9" s="304"/>
      <c r="B9" s="296"/>
      <c r="C9" s="296"/>
      <c r="D9" s="296"/>
      <c r="E9" s="296"/>
      <c r="F9" s="301"/>
      <c r="G9" s="302"/>
      <c r="H9" s="290"/>
      <c r="I9" s="292" t="s">
        <v>7</v>
      </c>
      <c r="J9" s="297" t="s">
        <v>103</v>
      </c>
      <c r="K9" s="297" t="s">
        <v>104</v>
      </c>
      <c r="L9" s="294" t="s">
        <v>8</v>
      </c>
      <c r="M9" s="295"/>
      <c r="N9" s="288"/>
      <c r="O9" s="10"/>
    </row>
    <row r="10" spans="1:18" ht="16.5" customHeight="1">
      <c r="A10" s="305"/>
      <c r="B10" s="293"/>
      <c r="C10" s="293"/>
      <c r="D10" s="293"/>
      <c r="E10" s="293"/>
      <c r="F10" s="65" t="s">
        <v>105</v>
      </c>
      <c r="G10" s="71" t="s">
        <v>106</v>
      </c>
      <c r="H10" s="291"/>
      <c r="I10" s="293"/>
      <c r="J10" s="298"/>
      <c r="K10" s="298"/>
      <c r="L10" s="11" t="s">
        <v>9</v>
      </c>
      <c r="M10" s="11" t="s">
        <v>10</v>
      </c>
      <c r="N10" s="289"/>
      <c r="O10" s="10"/>
    </row>
    <row r="11" spans="1:18" ht="20.25" customHeight="1">
      <c r="A11" s="303">
        <v>1</v>
      </c>
      <c r="B11" s="310">
        <v>1000000001</v>
      </c>
      <c r="C11" s="310" t="s">
        <v>176</v>
      </c>
      <c r="D11" s="303"/>
      <c r="E11" s="303" t="s">
        <v>98</v>
      </c>
      <c r="F11" s="313">
        <v>2019</v>
      </c>
      <c r="G11" s="316">
        <v>4</v>
      </c>
      <c r="H11" s="60" t="s">
        <v>11</v>
      </c>
      <c r="I11" s="131">
        <v>25313</v>
      </c>
      <c r="J11" s="132">
        <f>IF(IF(G11&lt;=3, F11-1,F11)&lt;=2011,VLOOKUP('点検結果報告書（例）'!$G$21,リスト!$E$3:$F$26,2,FALSE),IF(IF(G11&lt;=3, F11-1,F11)&gt;=2015,VLOOKUP('点検結果報告書（例）'!$G$21,リスト!$A$3:$B$28,2,FALSE),VLOOKUP('点検結果報告書（例）'!$G$21,リスト!$C$3:$D$26,2,FALSE)))</f>
        <v>11.05</v>
      </c>
      <c r="K11" s="133">
        <f>ROUNDDOWN(I11*J11,0)</f>
        <v>279708</v>
      </c>
      <c r="L11" s="134">
        <f>IF('点検結果報告書（例）'!G21="","",IF('点検結果報告書（例）'!G21="居宅介護支援",K11,ROUNDDOWN(K11*IF(E11="2割",0.8,IF(E11="3割",0.7,0.9)),0)))</f>
        <v>251737</v>
      </c>
      <c r="M11" s="134">
        <f>IF(L11="","",K11-L11)</f>
        <v>27971</v>
      </c>
      <c r="N11" s="303"/>
      <c r="O11" s="10"/>
      <c r="R11" s="14"/>
    </row>
    <row r="12" spans="1:18" ht="20.25" customHeight="1">
      <c r="A12" s="304"/>
      <c r="B12" s="311"/>
      <c r="C12" s="311"/>
      <c r="D12" s="304"/>
      <c r="E12" s="304"/>
      <c r="F12" s="314"/>
      <c r="G12" s="317"/>
      <c r="H12" s="60" t="s">
        <v>12</v>
      </c>
      <c r="I12" s="135">
        <v>17649</v>
      </c>
      <c r="J12" s="136">
        <f>J11</f>
        <v>11.05</v>
      </c>
      <c r="K12" s="133">
        <f>ROUNDDOWN(I12*J12,0)</f>
        <v>195021</v>
      </c>
      <c r="L12" s="134">
        <f>IF('点検結果報告書（例）'!G21="","",IF('点検結果報告書（例）'!G21="居宅介護支援",K12,ROUNDDOWN(K12*IF(E11="2割",0.8,IF(E11="3割",0.7,0.9)),0)))</f>
        <v>175518</v>
      </c>
      <c r="M12" s="134">
        <f>IF(L12="","",K12-L12)</f>
        <v>19503</v>
      </c>
      <c r="N12" s="304"/>
      <c r="O12" s="10"/>
    </row>
    <row r="13" spans="1:18" ht="20.25" customHeight="1">
      <c r="A13" s="305"/>
      <c r="B13" s="312"/>
      <c r="C13" s="312"/>
      <c r="D13" s="305"/>
      <c r="E13" s="305"/>
      <c r="F13" s="315"/>
      <c r="G13" s="318"/>
      <c r="H13" s="60" t="s">
        <v>13</v>
      </c>
      <c r="I13" s="137">
        <f>I11-I12</f>
        <v>7664</v>
      </c>
      <c r="J13" s="138"/>
      <c r="K13" s="133">
        <f>K11-K12</f>
        <v>84687</v>
      </c>
      <c r="L13" s="134">
        <f>IF(L12="","",L11-L12)</f>
        <v>76219</v>
      </c>
      <c r="M13" s="134">
        <f>IF(M12="","",M11-M12)</f>
        <v>8468</v>
      </c>
      <c r="N13" s="305"/>
      <c r="O13" s="10"/>
    </row>
    <row r="14" spans="1:18" ht="20.25" customHeight="1">
      <c r="A14" s="303">
        <v>2</v>
      </c>
      <c r="B14" s="310">
        <v>1000000001</v>
      </c>
      <c r="C14" s="310" t="s">
        <v>176</v>
      </c>
      <c r="D14" s="303"/>
      <c r="E14" s="303" t="s">
        <v>98</v>
      </c>
      <c r="F14" s="313">
        <v>2019</v>
      </c>
      <c r="G14" s="316">
        <v>5</v>
      </c>
      <c r="H14" s="60" t="s">
        <v>11</v>
      </c>
      <c r="I14" s="131">
        <v>25313</v>
      </c>
      <c r="J14" s="132">
        <f>IF(IF(G14&lt;=3, F14-1,F14)&lt;=2011,VLOOKUP('点検結果報告書（例）'!$G$21,リスト!$E$3:$F$26,2,FALSE),IF(IF(G14&lt;=3, F14-1,F14)&gt;=2015,VLOOKUP('点検結果報告書（例）'!$G$21,リスト!$A$3:$B$28,2,FALSE),VLOOKUP('点検結果報告書（例）'!$G$21,リスト!$C$3:$D$26,2,FALSE)))</f>
        <v>11.05</v>
      </c>
      <c r="K14" s="133">
        <f>ROUNDDOWN(I14*J14,0)</f>
        <v>279708</v>
      </c>
      <c r="L14" s="134">
        <f>IF('点検結果報告書（例）'!G21="","",IF('点検結果報告書（例）'!G21="居宅介護支援",K14,ROUNDDOWN(K14*IF(E14="2割",0.8,IF(E14="3割",0.7,0.9)),0)))</f>
        <v>251737</v>
      </c>
      <c r="M14" s="134">
        <f>IF(L14="","",K14-L14)</f>
        <v>27971</v>
      </c>
      <c r="N14" s="303"/>
      <c r="O14" s="10"/>
    </row>
    <row r="15" spans="1:18" ht="20.25" customHeight="1">
      <c r="A15" s="304"/>
      <c r="B15" s="311"/>
      <c r="C15" s="311"/>
      <c r="D15" s="304"/>
      <c r="E15" s="304"/>
      <c r="F15" s="314"/>
      <c r="G15" s="317"/>
      <c r="H15" s="60" t="s">
        <v>12</v>
      </c>
      <c r="I15" s="135">
        <v>17649</v>
      </c>
      <c r="J15" s="136">
        <f t="shared" ref="J15" si="0">J14</f>
        <v>11.05</v>
      </c>
      <c r="K15" s="133">
        <f>ROUNDDOWN(I15*J15,0)</f>
        <v>195021</v>
      </c>
      <c r="L15" s="134">
        <f>IF('点検結果報告書（例）'!G21="","",IF('点検結果報告書（例）'!G21="居宅介護支援",K15,ROUNDDOWN(K15*IF(E14="2割",0.8,IF(E14="3割",0.7,0.9)),0)))</f>
        <v>175518</v>
      </c>
      <c r="M15" s="134">
        <f>IF(L15="","",K15-L15)</f>
        <v>19503</v>
      </c>
      <c r="N15" s="304"/>
      <c r="O15" s="10"/>
    </row>
    <row r="16" spans="1:18" ht="20.25" customHeight="1">
      <c r="A16" s="305"/>
      <c r="B16" s="312"/>
      <c r="C16" s="312"/>
      <c r="D16" s="305"/>
      <c r="E16" s="305"/>
      <c r="F16" s="315"/>
      <c r="G16" s="318"/>
      <c r="H16" s="60" t="s">
        <v>13</v>
      </c>
      <c r="I16" s="137">
        <f>I14-I15</f>
        <v>7664</v>
      </c>
      <c r="J16" s="138"/>
      <c r="K16" s="133">
        <f>K14-K15</f>
        <v>84687</v>
      </c>
      <c r="L16" s="134">
        <f>IF(L15="","",L14-L15)</f>
        <v>76219</v>
      </c>
      <c r="M16" s="134">
        <f>IF(M15="","",M14-M15)</f>
        <v>8468</v>
      </c>
      <c r="N16" s="305"/>
      <c r="O16" s="10"/>
    </row>
    <row r="17" spans="1:15" ht="20.25" customHeight="1">
      <c r="A17" s="303">
        <v>3</v>
      </c>
      <c r="B17" s="310">
        <v>1000000011</v>
      </c>
      <c r="C17" s="310" t="s">
        <v>177</v>
      </c>
      <c r="D17" s="303"/>
      <c r="E17" s="303" t="s">
        <v>98</v>
      </c>
      <c r="F17" s="313">
        <v>2019</v>
      </c>
      <c r="G17" s="316">
        <v>4</v>
      </c>
      <c r="H17" s="60" t="s">
        <v>11</v>
      </c>
      <c r="I17" s="131">
        <v>25313</v>
      </c>
      <c r="J17" s="132">
        <f>IF(IF(G17&lt;=3, F17-1,F17)&lt;=2011,VLOOKUP('点検結果報告書（例）'!$G$21,リスト!$E$3:$F$26,2,FALSE),IF(IF(G17&lt;=3, F17-1,F17)&gt;=2015,VLOOKUP('点検結果報告書（例）'!$G$21,リスト!$A$3:$B$28,2,FALSE),VLOOKUP('点検結果報告書（例）'!$G$21,リスト!$C$3:$D$26,2,FALSE)))</f>
        <v>11.05</v>
      </c>
      <c r="K17" s="133">
        <f>ROUNDDOWN(I17*J17,0)</f>
        <v>279708</v>
      </c>
      <c r="L17" s="134">
        <f>IF('点検結果報告書（例）'!G21="","",IF('点検結果報告書（例）'!G21="居宅介護支援",K17,ROUNDDOWN(K17*IF(E17="2割",0.8,IF(E17="3割",0.7,0.9)),0)))</f>
        <v>251737</v>
      </c>
      <c r="M17" s="134">
        <f t="shared" ref="M17:M18" si="1">IF(L17="","",K17-L17)</f>
        <v>27971</v>
      </c>
      <c r="N17" s="303"/>
      <c r="O17" s="10"/>
    </row>
    <row r="18" spans="1:15" ht="20.25" customHeight="1">
      <c r="A18" s="304"/>
      <c r="B18" s="311"/>
      <c r="C18" s="311"/>
      <c r="D18" s="304"/>
      <c r="E18" s="304"/>
      <c r="F18" s="314"/>
      <c r="G18" s="317"/>
      <c r="H18" s="60" t="s">
        <v>12</v>
      </c>
      <c r="I18" s="135">
        <v>17649</v>
      </c>
      <c r="J18" s="136">
        <f t="shared" ref="J18" si="2">J17</f>
        <v>11.05</v>
      </c>
      <c r="K18" s="133">
        <f>ROUNDDOWN(I18*J18,0)</f>
        <v>195021</v>
      </c>
      <c r="L18" s="134">
        <f>IF('点検結果報告書（例）'!G21="","",IF('点検結果報告書（例）'!G21="居宅介護支援",K18,ROUNDDOWN(K18*IF(E17="2割",0.8,IF(E17="3割",0.7,0.9)),0)))</f>
        <v>175518</v>
      </c>
      <c r="M18" s="134">
        <f t="shared" si="1"/>
        <v>19503</v>
      </c>
      <c r="N18" s="304"/>
      <c r="O18" s="10"/>
    </row>
    <row r="19" spans="1:15" ht="20.25" customHeight="1">
      <c r="A19" s="305"/>
      <c r="B19" s="312"/>
      <c r="C19" s="312"/>
      <c r="D19" s="305"/>
      <c r="E19" s="305"/>
      <c r="F19" s="315"/>
      <c r="G19" s="318"/>
      <c r="H19" s="60" t="s">
        <v>13</v>
      </c>
      <c r="I19" s="137">
        <f>I17-I18</f>
        <v>7664</v>
      </c>
      <c r="J19" s="138"/>
      <c r="K19" s="133">
        <f>K17-K18</f>
        <v>84687</v>
      </c>
      <c r="L19" s="134">
        <f t="shared" ref="L19:M19" si="3">IF(L18="","",L17-L18)</f>
        <v>76219</v>
      </c>
      <c r="M19" s="134">
        <f t="shared" si="3"/>
        <v>8468</v>
      </c>
      <c r="N19" s="305"/>
      <c r="O19" s="10"/>
    </row>
    <row r="20" spans="1:15" ht="20.25" customHeight="1">
      <c r="A20" s="303">
        <v>4</v>
      </c>
      <c r="B20" s="310">
        <v>1000000011</v>
      </c>
      <c r="C20" s="310" t="s">
        <v>177</v>
      </c>
      <c r="D20" s="303"/>
      <c r="E20" s="303" t="s">
        <v>98</v>
      </c>
      <c r="F20" s="313">
        <v>2019</v>
      </c>
      <c r="G20" s="316">
        <v>5</v>
      </c>
      <c r="H20" s="60" t="s">
        <v>11</v>
      </c>
      <c r="I20" s="131">
        <v>25313</v>
      </c>
      <c r="J20" s="132">
        <f>IF(IF(G20&lt;=3, F20-1,F20)&lt;=2011,VLOOKUP('点検結果報告書（例）'!$G$21,リスト!$E$3:$F$26,2,FALSE),IF(IF(G20&lt;=3, F20-1,F20)&gt;=2015,VLOOKUP('点検結果報告書（例）'!$G$21,リスト!$A$3:$B$28,2,FALSE),VLOOKUP('点検結果報告書（例）'!$G$21,リスト!$C$3:$D$26,2,FALSE)))</f>
        <v>11.05</v>
      </c>
      <c r="K20" s="133">
        <f>ROUNDDOWN(I20*J20,0)</f>
        <v>279708</v>
      </c>
      <c r="L20" s="134">
        <f>IF('点検結果報告書（例）'!G21="","",IF('点検結果報告書（例）'!G21="居宅介護支援",K20,ROUNDDOWN(K20*IF(E20="2割",0.8,IF(E20="3割",0.7,0.9)),0)))</f>
        <v>251737</v>
      </c>
      <c r="M20" s="134">
        <f t="shared" ref="M20:M21" si="4">IF(L20="","",K20-L20)</f>
        <v>27971</v>
      </c>
      <c r="N20" s="303"/>
      <c r="O20" s="10"/>
    </row>
    <row r="21" spans="1:15" ht="20.25" customHeight="1">
      <c r="A21" s="304"/>
      <c r="B21" s="311"/>
      <c r="C21" s="311"/>
      <c r="D21" s="304"/>
      <c r="E21" s="304"/>
      <c r="F21" s="314"/>
      <c r="G21" s="317"/>
      <c r="H21" s="60" t="s">
        <v>12</v>
      </c>
      <c r="I21" s="135">
        <v>17649</v>
      </c>
      <c r="J21" s="136">
        <f t="shared" ref="J21" si="5">J20</f>
        <v>11.05</v>
      </c>
      <c r="K21" s="133">
        <f>ROUNDDOWN(I21*J21,0)</f>
        <v>195021</v>
      </c>
      <c r="L21" s="134">
        <f>IF('点検結果報告書（例）'!G21="","",IF('点検結果報告書（例）'!G21="居宅介護支援",K21,ROUNDDOWN(K21*IF(E20="2割",0.8,IF(E20="3割",0.7,0.9)),0)))</f>
        <v>175518</v>
      </c>
      <c r="M21" s="134">
        <f t="shared" si="4"/>
        <v>19503</v>
      </c>
      <c r="N21" s="304"/>
      <c r="O21" s="10"/>
    </row>
    <row r="22" spans="1:15" ht="20.25" customHeight="1">
      <c r="A22" s="305"/>
      <c r="B22" s="312"/>
      <c r="C22" s="312"/>
      <c r="D22" s="305"/>
      <c r="E22" s="305"/>
      <c r="F22" s="315"/>
      <c r="G22" s="318"/>
      <c r="H22" s="60" t="s">
        <v>13</v>
      </c>
      <c r="I22" s="137">
        <f>I20-I21</f>
        <v>7664</v>
      </c>
      <c r="J22" s="138"/>
      <c r="K22" s="133">
        <f>K20-K21</f>
        <v>84687</v>
      </c>
      <c r="L22" s="134">
        <f t="shared" ref="L22:M22" si="6">IF(L21="","",L20-L21)</f>
        <v>76219</v>
      </c>
      <c r="M22" s="134">
        <f t="shared" si="6"/>
        <v>8468</v>
      </c>
      <c r="N22" s="305"/>
      <c r="O22" s="10"/>
    </row>
    <row r="23" spans="1:15" ht="20.25" customHeight="1">
      <c r="A23" s="303">
        <v>5</v>
      </c>
      <c r="B23" s="310">
        <v>1000000011</v>
      </c>
      <c r="C23" s="310" t="s">
        <v>177</v>
      </c>
      <c r="D23" s="303"/>
      <c r="E23" s="303" t="s">
        <v>98</v>
      </c>
      <c r="F23" s="313">
        <v>2019</v>
      </c>
      <c r="G23" s="316">
        <v>6</v>
      </c>
      <c r="H23" s="60" t="s">
        <v>11</v>
      </c>
      <c r="I23" s="131">
        <v>25313</v>
      </c>
      <c r="J23" s="132">
        <f>IF(IF(G23&lt;=3, F23-1,F23)&lt;=2011,VLOOKUP('点検結果報告書（例）'!$G$21,リスト!$E$3:$F$26,2,FALSE),IF(IF(G23&lt;=3, F23-1,F23)&gt;=2015,VLOOKUP('点検結果報告書（例）'!$G$21,リスト!$A$3:$B$28,2,FALSE),VLOOKUP('点検結果報告書（例）'!$G$21,リスト!$C$3:$D$26,2,FALSE)))</f>
        <v>11.05</v>
      </c>
      <c r="K23" s="133">
        <f>ROUNDDOWN(I23*J23,0)</f>
        <v>279708</v>
      </c>
      <c r="L23" s="134">
        <f>IF('点検結果報告書（例）'!G21="","",IF('点検結果報告書（例）'!G21="居宅介護支援",K23,ROUNDDOWN(K23*IF(E23="2割",0.8,IF(E23="3割",0.7,0.9)),0)))</f>
        <v>251737</v>
      </c>
      <c r="M23" s="134">
        <f t="shared" ref="M23:M24" si="7">IF(L23="","",K23-L23)</f>
        <v>27971</v>
      </c>
      <c r="N23" s="303"/>
      <c r="O23" s="10"/>
    </row>
    <row r="24" spans="1:15" ht="20.25" customHeight="1">
      <c r="A24" s="304"/>
      <c r="B24" s="311"/>
      <c r="C24" s="311"/>
      <c r="D24" s="304"/>
      <c r="E24" s="304"/>
      <c r="F24" s="314"/>
      <c r="G24" s="317"/>
      <c r="H24" s="60" t="s">
        <v>12</v>
      </c>
      <c r="I24" s="135">
        <v>17649</v>
      </c>
      <c r="J24" s="136">
        <f t="shared" ref="J24" si="8">J23</f>
        <v>11.05</v>
      </c>
      <c r="K24" s="133">
        <f>ROUNDDOWN(I24*J24,0)</f>
        <v>195021</v>
      </c>
      <c r="L24" s="134">
        <f>IF('点検結果報告書（例）'!G21="","",IF('点検結果報告書（例）'!G21="居宅介護支援",K24,ROUNDDOWN(K24*IF(E23="2割",0.8,IF(E23="3割",0.7,0.9)),0)))</f>
        <v>175518</v>
      </c>
      <c r="M24" s="134">
        <f t="shared" si="7"/>
        <v>19503</v>
      </c>
      <c r="N24" s="304"/>
      <c r="O24" s="10"/>
    </row>
    <row r="25" spans="1:15" ht="20.25" customHeight="1">
      <c r="A25" s="305"/>
      <c r="B25" s="312"/>
      <c r="C25" s="312"/>
      <c r="D25" s="305"/>
      <c r="E25" s="305"/>
      <c r="F25" s="315"/>
      <c r="G25" s="318"/>
      <c r="H25" s="60" t="s">
        <v>13</v>
      </c>
      <c r="I25" s="137">
        <f>I23-I24</f>
        <v>7664</v>
      </c>
      <c r="J25" s="138"/>
      <c r="K25" s="133">
        <f>K23-K24</f>
        <v>84687</v>
      </c>
      <c r="L25" s="134">
        <f t="shared" ref="L25:M25" si="9">IF(L24="","",L23-L24)</f>
        <v>76219</v>
      </c>
      <c r="M25" s="134">
        <f t="shared" si="9"/>
        <v>8468</v>
      </c>
      <c r="N25" s="305"/>
      <c r="O25" s="10"/>
    </row>
    <row r="26" spans="1:15" ht="20.25" customHeight="1">
      <c r="A26" s="303">
        <v>6</v>
      </c>
      <c r="B26" s="310">
        <v>1000000002</v>
      </c>
      <c r="C26" s="310" t="s">
        <v>178</v>
      </c>
      <c r="D26" s="319" t="s">
        <v>179</v>
      </c>
      <c r="E26" s="303" t="s">
        <v>98</v>
      </c>
      <c r="F26" s="313">
        <v>2019</v>
      </c>
      <c r="G26" s="316">
        <v>4</v>
      </c>
      <c r="H26" s="60" t="s">
        <v>11</v>
      </c>
      <c r="I26" s="131">
        <v>25313</v>
      </c>
      <c r="J26" s="132">
        <f>IF(IF(G26&lt;=3, F26-1,F26)&lt;=2011,VLOOKUP('点検結果報告書（例）'!$G$21,リスト!$E$3:$F$26,2,FALSE),IF(IF(G26&lt;=3, F26-1,F26)&gt;=2015,VLOOKUP('点検結果報告書（例）'!$G$21,リスト!$A$3:$B$28,2,FALSE),VLOOKUP('点検結果報告書（例）'!$G$21,リスト!$C$3:$D$26,2,FALSE)))</f>
        <v>11.05</v>
      </c>
      <c r="K26" s="133">
        <f>ROUNDDOWN(I26*J26,0)</f>
        <v>279708</v>
      </c>
      <c r="L26" s="134">
        <f>IF('点検結果報告書（例）'!G21="","",IF('点検結果報告書（例）'!G21="居宅介護支援",K26,ROUNDDOWN(K26*IF(E26="2割",0.8,IF(E26="3割",0.7,0.9)),0)))</f>
        <v>251737</v>
      </c>
      <c r="M26" s="134">
        <f t="shared" ref="M26:M27" si="10">IF(L26="","",K26-L26)</f>
        <v>27971</v>
      </c>
      <c r="N26" s="303"/>
      <c r="O26" s="10"/>
    </row>
    <row r="27" spans="1:15" ht="20.25" customHeight="1">
      <c r="A27" s="304"/>
      <c r="B27" s="311"/>
      <c r="C27" s="311"/>
      <c r="D27" s="320"/>
      <c r="E27" s="304"/>
      <c r="F27" s="314"/>
      <c r="G27" s="317"/>
      <c r="H27" s="60" t="s">
        <v>12</v>
      </c>
      <c r="I27" s="135">
        <v>17649</v>
      </c>
      <c r="J27" s="136">
        <f t="shared" ref="J27" si="11">J26</f>
        <v>11.05</v>
      </c>
      <c r="K27" s="133">
        <f>ROUNDDOWN(I27*J27,0)</f>
        <v>195021</v>
      </c>
      <c r="L27" s="134">
        <f>IF('点検結果報告書（例）'!G21="","",IF('点検結果報告書（例）'!G21="居宅介護支援",K27,ROUNDDOWN(K27*IF(E26="2割",0.8,IF(E26="3割",0.7,0.9)),0)))</f>
        <v>175518</v>
      </c>
      <c r="M27" s="134">
        <f t="shared" si="10"/>
        <v>19503</v>
      </c>
      <c r="N27" s="304"/>
      <c r="O27" s="10"/>
    </row>
    <row r="28" spans="1:15" ht="20.25" customHeight="1">
      <c r="A28" s="305"/>
      <c r="B28" s="312"/>
      <c r="C28" s="312"/>
      <c r="D28" s="321"/>
      <c r="E28" s="305"/>
      <c r="F28" s="315"/>
      <c r="G28" s="318"/>
      <c r="H28" s="60" t="s">
        <v>13</v>
      </c>
      <c r="I28" s="137">
        <f>I26-I27</f>
        <v>7664</v>
      </c>
      <c r="J28" s="138"/>
      <c r="K28" s="133">
        <f>K26-K27</f>
        <v>84687</v>
      </c>
      <c r="L28" s="134">
        <f t="shared" ref="L28:M28" si="12">IF(L27="","",L26-L27)</f>
        <v>76219</v>
      </c>
      <c r="M28" s="134">
        <f t="shared" si="12"/>
        <v>8468</v>
      </c>
      <c r="N28" s="305"/>
      <c r="O28" s="10"/>
    </row>
    <row r="29" spans="1:15" ht="20.25" customHeight="1">
      <c r="A29" s="303">
        <v>7</v>
      </c>
      <c r="B29" s="310">
        <v>1000000002</v>
      </c>
      <c r="C29" s="310" t="s">
        <v>178</v>
      </c>
      <c r="D29" s="319" t="s">
        <v>179</v>
      </c>
      <c r="E29" s="303" t="s">
        <v>98</v>
      </c>
      <c r="F29" s="313">
        <v>2019</v>
      </c>
      <c r="G29" s="316">
        <v>5</v>
      </c>
      <c r="H29" s="60" t="s">
        <v>11</v>
      </c>
      <c r="I29" s="131">
        <v>25313</v>
      </c>
      <c r="J29" s="132">
        <f>IF(IF(G29&lt;=3, F29-1,F29)&lt;=2011,VLOOKUP('点検結果報告書（例）'!$G$21,リスト!$E$3:$F$26,2,FALSE),IF(IF(G29&lt;=3, F29-1,F29)&gt;=2015,VLOOKUP('点検結果報告書（例）'!$G$21,リスト!$A$3:$B$28,2,FALSE),VLOOKUP('点検結果報告書（例）'!$G$21,リスト!$C$3:$D$26,2,FALSE)))</f>
        <v>11.05</v>
      </c>
      <c r="K29" s="133">
        <f>ROUNDDOWN(I29*J29,0)</f>
        <v>279708</v>
      </c>
      <c r="L29" s="134">
        <f>IF('点検結果報告書（例）'!G21="","",IF('点検結果報告書（例）'!G21="居宅介護支援",K29,ROUNDDOWN(K29*IF(E29="2割",0.8,IF(E29="3割",0.7,0.9)),0)))</f>
        <v>251737</v>
      </c>
      <c r="M29" s="134">
        <f t="shared" ref="M29:M30" si="13">IF(L29="","",K29-L29)</f>
        <v>27971</v>
      </c>
      <c r="N29" s="303"/>
      <c r="O29" s="10"/>
    </row>
    <row r="30" spans="1:15" ht="20.25" customHeight="1">
      <c r="A30" s="304"/>
      <c r="B30" s="311"/>
      <c r="C30" s="311"/>
      <c r="D30" s="320"/>
      <c r="E30" s="304"/>
      <c r="F30" s="314"/>
      <c r="G30" s="317"/>
      <c r="H30" s="60" t="s">
        <v>12</v>
      </c>
      <c r="I30" s="135">
        <v>17649</v>
      </c>
      <c r="J30" s="136">
        <f t="shared" ref="J30" si="14">J29</f>
        <v>11.05</v>
      </c>
      <c r="K30" s="133">
        <f>ROUNDDOWN(I30*J30,0)</f>
        <v>195021</v>
      </c>
      <c r="L30" s="134">
        <f>IF('点検結果報告書（例）'!G21="","",IF('点検結果報告書（例）'!G21="居宅介護支援",K30,ROUNDDOWN(K30*IF(E29="2割",0.8,IF(E29="3割",0.7,0.9)),0)))</f>
        <v>175518</v>
      </c>
      <c r="M30" s="134">
        <f t="shared" si="13"/>
        <v>19503</v>
      </c>
      <c r="N30" s="304"/>
      <c r="O30" s="10"/>
    </row>
    <row r="31" spans="1:15" ht="20.25" customHeight="1">
      <c r="A31" s="305"/>
      <c r="B31" s="312"/>
      <c r="C31" s="312"/>
      <c r="D31" s="321"/>
      <c r="E31" s="305"/>
      <c r="F31" s="315"/>
      <c r="G31" s="318"/>
      <c r="H31" s="60" t="s">
        <v>13</v>
      </c>
      <c r="I31" s="137">
        <f>I29-I30</f>
        <v>7664</v>
      </c>
      <c r="J31" s="138"/>
      <c r="K31" s="133">
        <f>K29-K30</f>
        <v>84687</v>
      </c>
      <c r="L31" s="134">
        <f t="shared" ref="L31:M31" si="15">IF(L30="","",L29-L30)</f>
        <v>76219</v>
      </c>
      <c r="M31" s="134">
        <f t="shared" si="15"/>
        <v>8468</v>
      </c>
      <c r="N31" s="305"/>
      <c r="O31" s="10"/>
    </row>
    <row r="32" spans="1:15" ht="20.25" customHeight="1">
      <c r="A32" s="303">
        <v>8</v>
      </c>
      <c r="B32" s="323"/>
      <c r="C32" s="323"/>
      <c r="D32" s="303"/>
      <c r="E32" s="303" t="s">
        <v>98</v>
      </c>
      <c r="F32" s="326"/>
      <c r="G32" s="329"/>
      <c r="H32" s="60" t="s">
        <v>11</v>
      </c>
      <c r="I32" s="12"/>
      <c r="J32" s="72">
        <f>IF(IF(G32&lt;=3, F32-1,F32)&lt;=2011,VLOOKUP('点検結果報告書（例）'!$G$21,リスト!$E$3:$F$26,2,FALSE),IF(IF(G32&lt;=3, F32-1,F32)&gt;=2015,VLOOKUP('点検結果報告書（例）'!$G$21,リスト!$A$3:$B$28,2,FALSE),VLOOKUP('点検結果報告書（例）'!$G$21,リスト!$C$3:$D$26,2,FALSE)))</f>
        <v>10.7</v>
      </c>
      <c r="K32" s="108">
        <f>ROUNDDOWN(I32*J32,0)</f>
        <v>0</v>
      </c>
      <c r="L32" s="31">
        <f>IF('点検結果報告書（例）'!G21="","",IF('点検結果報告書（例）'!G21="居宅介護支援",K32,ROUNDDOWN(K32*IF(E32="2割",0.8,IF(E32="3割",0.7,0.9)),0)))</f>
        <v>0</v>
      </c>
      <c r="M32" s="31">
        <f t="shared" ref="M32:M33" si="16">IF(L32="","",K32-L32)</f>
        <v>0</v>
      </c>
      <c r="N32" s="303"/>
      <c r="O32" s="10"/>
    </row>
    <row r="33" spans="1:15" ht="20.25" customHeight="1">
      <c r="A33" s="304"/>
      <c r="B33" s="324"/>
      <c r="C33" s="324"/>
      <c r="D33" s="304"/>
      <c r="E33" s="304"/>
      <c r="F33" s="327"/>
      <c r="G33" s="330"/>
      <c r="H33" s="60" t="s">
        <v>12</v>
      </c>
      <c r="I33" s="15"/>
      <c r="J33" s="73">
        <f t="shared" ref="J33" si="17">J32</f>
        <v>10.7</v>
      </c>
      <c r="K33" s="108">
        <f>ROUNDDOWN(I33*J33,0)</f>
        <v>0</v>
      </c>
      <c r="L33" s="31">
        <f>IF('点検結果報告書（例）'!G21="","",IF('点検結果報告書（例）'!G21="居宅介護支援",K33,ROUNDDOWN(K33*IF(E32="2割",0.8,IF(E32="3割",0.7,0.9)),0)))</f>
        <v>0</v>
      </c>
      <c r="M33" s="31">
        <f t="shared" si="16"/>
        <v>0</v>
      </c>
      <c r="N33" s="304"/>
      <c r="O33" s="10"/>
    </row>
    <row r="34" spans="1:15" ht="20.25" customHeight="1">
      <c r="A34" s="305"/>
      <c r="B34" s="325"/>
      <c r="C34" s="325"/>
      <c r="D34" s="305"/>
      <c r="E34" s="305"/>
      <c r="F34" s="328"/>
      <c r="G34" s="331"/>
      <c r="H34" s="60" t="s">
        <v>13</v>
      </c>
      <c r="I34" s="32">
        <f>I32-I33</f>
        <v>0</v>
      </c>
      <c r="J34" s="32"/>
      <c r="K34" s="108">
        <f>K32-K33</f>
        <v>0</v>
      </c>
      <c r="L34" s="31">
        <f t="shared" ref="L34:M34" si="18">IF(L33="","",L32-L33)</f>
        <v>0</v>
      </c>
      <c r="M34" s="31">
        <f t="shared" si="18"/>
        <v>0</v>
      </c>
      <c r="N34" s="305"/>
      <c r="O34" s="10"/>
    </row>
    <row r="35" spans="1:15" ht="20.25" customHeight="1">
      <c r="A35" s="303">
        <v>9</v>
      </c>
      <c r="B35" s="323"/>
      <c r="C35" s="323"/>
      <c r="D35" s="303"/>
      <c r="E35" s="303" t="s">
        <v>98</v>
      </c>
      <c r="F35" s="326"/>
      <c r="G35" s="329"/>
      <c r="H35" s="60" t="s">
        <v>11</v>
      </c>
      <c r="I35" s="12"/>
      <c r="J35" s="72">
        <f>IF(IF(G35&lt;=3, F35-1,F35)&lt;=2011,VLOOKUP('点検結果報告書（例）'!$G$21,リスト!$E$3:$F$26,2,FALSE),IF(IF(G35&lt;=3, F35-1,F35)&gt;=2015,VLOOKUP('点検結果報告書（例）'!$G$21,リスト!$A$3:$B$28,2,FALSE),VLOOKUP('点検結果報告書（例）'!$G$21,リスト!$C$3:$D$26,2,FALSE)))</f>
        <v>10.7</v>
      </c>
      <c r="K35" s="108">
        <f>ROUNDDOWN(I35*J35,0)</f>
        <v>0</v>
      </c>
      <c r="L35" s="31">
        <f>IF('点検結果報告書（例）'!G21="","",IF('点検結果報告書（例）'!G21="居宅介護支援",K35,ROUNDDOWN(K35*IF(E35="2割",0.8,IF(E35="3割",0.7,0.9)),0)))</f>
        <v>0</v>
      </c>
      <c r="M35" s="31">
        <f t="shared" ref="M35:M36" si="19">IF(L35="","",K35-L35)</f>
        <v>0</v>
      </c>
      <c r="N35" s="303"/>
      <c r="O35" s="10"/>
    </row>
    <row r="36" spans="1:15" ht="20.25" customHeight="1">
      <c r="A36" s="304"/>
      <c r="B36" s="324"/>
      <c r="C36" s="324"/>
      <c r="D36" s="304"/>
      <c r="E36" s="304"/>
      <c r="F36" s="327"/>
      <c r="G36" s="330"/>
      <c r="H36" s="60" t="s">
        <v>12</v>
      </c>
      <c r="I36" s="15"/>
      <c r="J36" s="73">
        <f t="shared" ref="J36" si="20">J35</f>
        <v>10.7</v>
      </c>
      <c r="K36" s="108">
        <f>ROUNDDOWN(I36*J36,0)</f>
        <v>0</v>
      </c>
      <c r="L36" s="31">
        <f>IF('点検結果報告書（例）'!G21="","",IF('点検結果報告書（例）'!G21="居宅介護支援",K36,ROUNDDOWN(K36*IF(E35="2割",0.8,IF(E35="3割",0.7,0.9)),0)))</f>
        <v>0</v>
      </c>
      <c r="M36" s="31">
        <f t="shared" si="19"/>
        <v>0</v>
      </c>
      <c r="N36" s="304"/>
      <c r="O36" s="10"/>
    </row>
    <row r="37" spans="1:15" ht="20.25" customHeight="1">
      <c r="A37" s="305"/>
      <c r="B37" s="325"/>
      <c r="C37" s="325"/>
      <c r="D37" s="305"/>
      <c r="E37" s="305"/>
      <c r="F37" s="328"/>
      <c r="G37" s="331"/>
      <c r="H37" s="60" t="s">
        <v>13</v>
      </c>
      <c r="I37" s="32">
        <f>I35-I36</f>
        <v>0</v>
      </c>
      <c r="J37" s="32"/>
      <c r="K37" s="108">
        <f>K35-K36</f>
        <v>0</v>
      </c>
      <c r="L37" s="31">
        <f t="shared" ref="L37:M37" si="21">IF(L36="","",L35-L36)</f>
        <v>0</v>
      </c>
      <c r="M37" s="31">
        <f t="shared" si="21"/>
        <v>0</v>
      </c>
      <c r="N37" s="305"/>
      <c r="O37" s="10"/>
    </row>
    <row r="38" spans="1:15" ht="20.25" customHeight="1">
      <c r="A38" s="303">
        <v>10</v>
      </c>
      <c r="B38" s="323"/>
      <c r="C38" s="323"/>
      <c r="D38" s="303"/>
      <c r="E38" s="303" t="s">
        <v>98</v>
      </c>
      <c r="F38" s="326"/>
      <c r="G38" s="329"/>
      <c r="H38" s="60" t="s">
        <v>11</v>
      </c>
      <c r="I38" s="12"/>
      <c r="J38" s="72">
        <f>IF(IF(G38&lt;=3, F38-1,F38)&lt;=2011,VLOOKUP('点検結果報告書（例）'!$G$21,リスト!$E$3:$F$26,2,FALSE),IF(IF(G38&lt;=3, F38-1,F38)&gt;=2015,VLOOKUP('点検結果報告書（例）'!$G$21,リスト!$A$3:$B$28,2,FALSE),VLOOKUP('点検結果報告書（例）'!$G$21,リスト!$C$3:$D$26,2,FALSE)))</f>
        <v>10.7</v>
      </c>
      <c r="K38" s="108">
        <f>ROUNDDOWN(I38*J38,0)</f>
        <v>0</v>
      </c>
      <c r="L38" s="31">
        <f>IF('点検結果報告書（例）'!G21="","",IF('点検結果報告書（例）'!G21="居宅介護支援",K38,ROUNDDOWN(K38*IF(E38="2割",0.8,IF(E38="3割",0.7,0.9)),0)))</f>
        <v>0</v>
      </c>
      <c r="M38" s="31">
        <f t="shared" ref="M38:M39" si="22">IF(L38="","",K38-L38)</f>
        <v>0</v>
      </c>
      <c r="N38" s="303"/>
      <c r="O38" s="10"/>
    </row>
    <row r="39" spans="1:15" ht="20.25" customHeight="1">
      <c r="A39" s="304"/>
      <c r="B39" s="324"/>
      <c r="C39" s="324"/>
      <c r="D39" s="304"/>
      <c r="E39" s="304"/>
      <c r="F39" s="327"/>
      <c r="G39" s="330"/>
      <c r="H39" s="60" t="s">
        <v>12</v>
      </c>
      <c r="I39" s="15"/>
      <c r="J39" s="73">
        <f t="shared" ref="J39" si="23">J38</f>
        <v>10.7</v>
      </c>
      <c r="K39" s="108">
        <f>ROUNDDOWN(I39*J39,0)</f>
        <v>0</v>
      </c>
      <c r="L39" s="31">
        <f>IF('点検結果報告書（例）'!G21="","",IF('点検結果報告書（例）'!G21="居宅介護支援",K39,ROUNDDOWN(K39*IF(E38="2割",0.8,IF(E38="3割",0.7,0.9)),0)))</f>
        <v>0</v>
      </c>
      <c r="M39" s="31">
        <f t="shared" si="22"/>
        <v>0</v>
      </c>
      <c r="N39" s="304"/>
      <c r="O39" s="10"/>
    </row>
    <row r="40" spans="1:15" ht="20.25" customHeight="1" thickBot="1">
      <c r="A40" s="305"/>
      <c r="B40" s="325"/>
      <c r="C40" s="325"/>
      <c r="D40" s="322"/>
      <c r="E40" s="305"/>
      <c r="F40" s="328"/>
      <c r="G40" s="331"/>
      <c r="H40" s="60" t="s">
        <v>13</v>
      </c>
      <c r="I40" s="32">
        <f>I38-I39</f>
        <v>0</v>
      </c>
      <c r="J40" s="32"/>
      <c r="K40" s="108">
        <f>K38-K39</f>
        <v>0</v>
      </c>
      <c r="L40" s="31">
        <f t="shared" ref="L40:M40" si="24">IF(L39="","",L38-L39)</f>
        <v>0</v>
      </c>
      <c r="M40" s="31">
        <f t="shared" si="24"/>
        <v>0</v>
      </c>
      <c r="N40" s="305"/>
      <c r="O40" s="10"/>
    </row>
    <row r="41" spans="1:15" s="20" customFormat="1" ht="20.25" customHeight="1">
      <c r="A41" s="341" t="s">
        <v>83</v>
      </c>
      <c r="B41" s="342"/>
      <c r="C41" s="342"/>
      <c r="D41" s="343"/>
      <c r="E41" s="332" t="s">
        <v>85</v>
      </c>
      <c r="F41" s="333"/>
      <c r="G41" s="334"/>
      <c r="H41" s="61" t="s">
        <v>11</v>
      </c>
      <c r="I41" s="139">
        <f>IF(I11="","",SUMIFS($I$11:$I$40,$H$11:$H$40,H41))</f>
        <v>177191</v>
      </c>
      <c r="J41" s="139"/>
      <c r="K41" s="140">
        <f>IF($K$11="","",SUMIFS($K$11:$K$40,$H$11:$H$40,H41))</f>
        <v>1957956</v>
      </c>
      <c r="L41" s="140">
        <f>IF($L$11="","",SUMIFS($L$11:$L$40,$H$11:$H$40,H41))</f>
        <v>1762159</v>
      </c>
      <c r="M41" s="141">
        <f>IF($M$11="","",SUMIFS($M$11:$M$40,$H$11:$H$40,H41))</f>
        <v>195797</v>
      </c>
      <c r="N41" s="350"/>
      <c r="O41" s="19"/>
    </row>
    <row r="42" spans="1:15" s="20" customFormat="1" ht="20.25" customHeight="1">
      <c r="A42" s="344"/>
      <c r="B42" s="345"/>
      <c r="C42" s="345"/>
      <c r="D42" s="346"/>
      <c r="E42" s="335">
        <f>COUNTA($B$11:$B$40)</f>
        <v>7</v>
      </c>
      <c r="F42" s="336"/>
      <c r="G42" s="337"/>
      <c r="H42" s="62" t="s">
        <v>12</v>
      </c>
      <c r="I42" s="142">
        <f>IF(I12="","",SUMIFS($I$11:$I$40,$H$11:$H$40,H42))</f>
        <v>123543</v>
      </c>
      <c r="J42" s="142"/>
      <c r="K42" s="143">
        <f>IF($K$11="","",SUMIFS($K$11:$K$40,$H$11:$H$40,H42))</f>
        <v>1365147</v>
      </c>
      <c r="L42" s="144">
        <f>IF($L$11="","",SUMIFS($L$11:$L$40,$H$11:$H$40,H42))</f>
        <v>1228626</v>
      </c>
      <c r="M42" s="145">
        <f>IF($M$11="","",SUMIFS($M$11:$M$40,$H$11:$H$40,H42))</f>
        <v>136521</v>
      </c>
      <c r="N42" s="351"/>
      <c r="O42" s="19"/>
    </row>
    <row r="43" spans="1:15" s="20" customFormat="1" ht="20.25" customHeight="1" thickBot="1">
      <c r="A43" s="347"/>
      <c r="B43" s="348"/>
      <c r="C43" s="348"/>
      <c r="D43" s="349"/>
      <c r="E43" s="338"/>
      <c r="F43" s="339"/>
      <c r="G43" s="340"/>
      <c r="H43" s="63" t="s">
        <v>51</v>
      </c>
      <c r="I43" s="146">
        <f>IF(I42="","",I41-I42)</f>
        <v>53648</v>
      </c>
      <c r="J43" s="146"/>
      <c r="K43" s="146">
        <f>IF(K41="","",K41-K42)</f>
        <v>592809</v>
      </c>
      <c r="L43" s="146">
        <f>IF(L42="","",L41-L42)</f>
        <v>533533</v>
      </c>
      <c r="M43" s="147">
        <f>IF(M42="","",M41-M42)</f>
        <v>59276</v>
      </c>
      <c r="N43" s="352"/>
      <c r="O43" s="19"/>
    </row>
    <row r="44" spans="1:15">
      <c r="A44" s="24" t="s">
        <v>14</v>
      </c>
      <c r="B44" s="25"/>
      <c r="C44" s="25"/>
      <c r="D44" s="10"/>
      <c r="E44" s="10"/>
      <c r="F44" s="10"/>
      <c r="G44" s="10"/>
      <c r="H44" s="10"/>
      <c r="I44" s="26"/>
      <c r="J44" s="26"/>
      <c r="K44" s="27"/>
      <c r="L44" s="28"/>
      <c r="M44" s="28"/>
      <c r="N44" s="10"/>
      <c r="O44" s="10"/>
    </row>
    <row r="45" spans="1:15">
      <c r="A45" s="29" t="s">
        <v>89</v>
      </c>
      <c r="D45" s="25"/>
      <c r="E45" s="25"/>
      <c r="I45" s="30"/>
      <c r="J45" s="30"/>
      <c r="K45" s="30"/>
    </row>
    <row r="46" spans="1:15">
      <c r="I46" s="30"/>
      <c r="J46" s="30"/>
      <c r="K46" s="30"/>
    </row>
  </sheetData>
  <mergeCells count="104">
    <mergeCell ref="E41:G41"/>
    <mergeCell ref="E42:G43"/>
    <mergeCell ref="A41:D43"/>
    <mergeCell ref="N35:N37"/>
    <mergeCell ref="A38:A40"/>
    <mergeCell ref="B38:B40"/>
    <mergeCell ref="C38:C40"/>
    <mergeCell ref="F38:F40"/>
    <mergeCell ref="N38:N40"/>
    <mergeCell ref="A35:A37"/>
    <mergeCell ref="B35:B37"/>
    <mergeCell ref="C35:C37"/>
    <mergeCell ref="F35:F37"/>
    <mergeCell ref="N41:N43"/>
    <mergeCell ref="E35:E37"/>
    <mergeCell ref="E38:E40"/>
    <mergeCell ref="D35:D37"/>
    <mergeCell ref="A29:A31"/>
    <mergeCell ref="B29:B31"/>
    <mergeCell ref="C29:C31"/>
    <mergeCell ref="D38:D40"/>
    <mergeCell ref="F29:F31"/>
    <mergeCell ref="N29:N31"/>
    <mergeCell ref="D29:D31"/>
    <mergeCell ref="E29:E31"/>
    <mergeCell ref="A32:A34"/>
    <mergeCell ref="B32:B34"/>
    <mergeCell ref="C32:C34"/>
    <mergeCell ref="F32:F34"/>
    <mergeCell ref="N32:N34"/>
    <mergeCell ref="E32:E34"/>
    <mergeCell ref="D32:D34"/>
    <mergeCell ref="G29:G31"/>
    <mergeCell ref="G32:G34"/>
    <mergeCell ref="G35:G37"/>
    <mergeCell ref="G38:G40"/>
    <mergeCell ref="A26:A28"/>
    <mergeCell ref="C26:C28"/>
    <mergeCell ref="F26:F28"/>
    <mergeCell ref="N26:N28"/>
    <mergeCell ref="A23:A25"/>
    <mergeCell ref="B23:B25"/>
    <mergeCell ref="C23:C25"/>
    <mergeCell ref="F23:F25"/>
    <mergeCell ref="N23:N25"/>
    <mergeCell ref="D23:D25"/>
    <mergeCell ref="B26:B28"/>
    <mergeCell ref="D26:D28"/>
    <mergeCell ref="E23:E25"/>
    <mergeCell ref="E26:E28"/>
    <mergeCell ref="G23:G25"/>
    <mergeCell ref="G26:G28"/>
    <mergeCell ref="A20:A22"/>
    <mergeCell ref="F20:F22"/>
    <mergeCell ref="N20:N22"/>
    <mergeCell ref="A17:A19"/>
    <mergeCell ref="B17:B19"/>
    <mergeCell ref="C17:C19"/>
    <mergeCell ref="F17:F19"/>
    <mergeCell ref="N17:N19"/>
    <mergeCell ref="D17:D19"/>
    <mergeCell ref="B20:B22"/>
    <mergeCell ref="C20:C22"/>
    <mergeCell ref="D20:D22"/>
    <mergeCell ref="E20:E22"/>
    <mergeCell ref="E17:E19"/>
    <mergeCell ref="G17:G19"/>
    <mergeCell ref="G20:G22"/>
    <mergeCell ref="N14:N16"/>
    <mergeCell ref="A11:A13"/>
    <mergeCell ref="B11:B13"/>
    <mergeCell ref="C11:C13"/>
    <mergeCell ref="F11:F13"/>
    <mergeCell ref="N11:N13"/>
    <mergeCell ref="B14:B16"/>
    <mergeCell ref="C14:C16"/>
    <mergeCell ref="D14:D16"/>
    <mergeCell ref="A14:A16"/>
    <mergeCell ref="F14:F16"/>
    <mergeCell ref="E11:E13"/>
    <mergeCell ref="E14:E16"/>
    <mergeCell ref="G11:G13"/>
    <mergeCell ref="G14:G16"/>
    <mergeCell ref="D11:D13"/>
    <mergeCell ref="A2:N2"/>
    <mergeCell ref="A4:B4"/>
    <mergeCell ref="D6:F6"/>
    <mergeCell ref="A6:C6"/>
    <mergeCell ref="N8:N10"/>
    <mergeCell ref="H9:H10"/>
    <mergeCell ref="I9:I10"/>
    <mergeCell ref="L9:M9"/>
    <mergeCell ref="E8:E10"/>
    <mergeCell ref="J9:J10"/>
    <mergeCell ref="K9:K10"/>
    <mergeCell ref="F8:G9"/>
    <mergeCell ref="A8:A10"/>
    <mergeCell ref="B8:B10"/>
    <mergeCell ref="C8:C10"/>
    <mergeCell ref="H8:M8"/>
    <mergeCell ref="D8:D10"/>
    <mergeCell ref="C4:E4"/>
    <mergeCell ref="G4:H4"/>
    <mergeCell ref="I4:N4"/>
  </mergeCells>
  <phoneticPr fontId="2"/>
  <dataValidations xWindow="333" yWindow="558" count="3">
    <dataValidation type="list" allowBlank="1" showInputMessage="1" showErrorMessage="1" sqref="E11:E40">
      <formula1>"1割,2割,3割"</formula1>
    </dataValidation>
    <dataValidation type="whole" allowBlank="1" showInputMessage="1" showErrorMessage="1" errorTitle="注意" error="西暦（4桁）で入力してください" prompt="西暦で入力してください" sqref="F11:F40">
      <formula1>2000</formula1>
      <formula2>9999</formula2>
    </dataValidation>
    <dataValidation type="list" allowBlank="1" showErrorMessage="1" errorTitle="注意" error="該当する場合は、&quot;○&quot;を記入してください。" sqref="D11:D40">
      <formula1>"○"</formula1>
    </dataValidation>
  </dataValidations>
  <pageMargins left="0.62992125984251968" right="0.43307086614173229" top="0.74803149606299213" bottom="0.39370078740157483" header="0.31496062992125984" footer="0.19685039370078741"/>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 max="1" width="4.625" style="2" customWidth="1"/>
    <col min="2" max="2" width="14" style="2" customWidth="1"/>
    <col min="3" max="3" width="12.75" style="2" customWidth="1"/>
    <col min="4" max="4" width="8.5" style="2" customWidth="1"/>
    <col min="5" max="5" width="5.625" style="2" customWidth="1"/>
    <col min="6" max="6" width="7.125" style="2" bestFit="1" customWidth="1"/>
    <col min="7" max="7" width="9" style="2" bestFit="1" customWidth="1"/>
    <col min="8" max="9" width="9" style="2" hidden="1" customWidth="1"/>
    <col min="10" max="11" width="10.625" style="2" customWidth="1"/>
    <col min="12" max="12" width="9" style="2" customWidth="1"/>
    <col min="13" max="13" width="3.875" style="2" customWidth="1"/>
    <col min="14" max="16384" width="9" style="2"/>
  </cols>
  <sheetData>
    <row r="1" spans="1:16" s="20" customFormat="1" ht="27.75" customHeight="1">
      <c r="A1" s="115" t="s">
        <v>170</v>
      </c>
    </row>
    <row r="2" spans="1:16" ht="21" customHeight="1">
      <c r="A2" s="283" t="s">
        <v>96</v>
      </c>
      <c r="B2" s="283"/>
      <c r="C2" s="283"/>
      <c r="D2" s="283"/>
      <c r="E2" s="283"/>
      <c r="F2" s="283"/>
      <c r="G2" s="283"/>
      <c r="H2" s="283"/>
      <c r="I2" s="283"/>
      <c r="J2" s="283"/>
      <c r="K2" s="283"/>
      <c r="L2" s="283"/>
    </row>
    <row r="3" spans="1:16" ht="5.25" customHeight="1">
      <c r="A3" s="3"/>
      <c r="B3" s="3"/>
      <c r="C3" s="3"/>
      <c r="D3" s="3"/>
      <c r="E3" s="64"/>
      <c r="F3" s="3"/>
      <c r="G3" s="3"/>
      <c r="H3" s="66"/>
      <c r="I3" s="66"/>
      <c r="J3" s="3"/>
      <c r="K3" s="3"/>
      <c r="L3" s="3"/>
    </row>
    <row r="4" spans="1:16" s="6" customFormat="1" ht="21" customHeight="1">
      <c r="A4" s="284" t="s">
        <v>0</v>
      </c>
      <c r="B4" s="284"/>
      <c r="C4" s="353" t="str">
        <f>IF('点検結果報告書（例）'!G20="","",'点検結果報告書（例）'!G20)</f>
        <v>237○○○</v>
      </c>
      <c r="D4" s="353"/>
      <c r="E4" s="353"/>
      <c r="F4" s="4"/>
      <c r="G4" s="5" t="s">
        <v>1</v>
      </c>
      <c r="H4" s="67"/>
      <c r="I4" s="67"/>
      <c r="J4" s="354" t="str">
        <f>IF('点検結果報告書（例）'!G18="","",'点検結果報告書（例）'!G18)</f>
        <v>○○○介護センター</v>
      </c>
      <c r="K4" s="354"/>
      <c r="L4" s="354"/>
    </row>
    <row r="5" spans="1:16" s="6" customFormat="1" ht="11.25" customHeight="1">
      <c r="A5" s="7"/>
      <c r="B5" s="7"/>
      <c r="C5" s="4"/>
      <c r="D5" s="4"/>
      <c r="E5" s="4"/>
      <c r="F5" s="4"/>
      <c r="G5" s="8"/>
      <c r="H5" s="8"/>
      <c r="I5" s="8"/>
      <c r="J5" s="8"/>
      <c r="K5" s="8"/>
      <c r="L5" s="8"/>
    </row>
    <row r="6" spans="1:16" s="6" customFormat="1" ht="20.25" customHeight="1">
      <c r="A6" s="286" t="s">
        <v>2</v>
      </c>
      <c r="B6" s="286"/>
      <c r="C6" s="286"/>
      <c r="D6" s="285" t="s">
        <v>180</v>
      </c>
      <c r="E6" s="285"/>
      <c r="F6" s="4"/>
      <c r="G6" s="69"/>
      <c r="H6" s="69"/>
      <c r="I6" s="69"/>
      <c r="J6" s="69"/>
      <c r="K6" s="70"/>
      <c r="L6" s="70"/>
    </row>
    <row r="7" spans="1:16" ht="11.25" customHeight="1"/>
    <row r="8" spans="1:16" ht="16.5" customHeight="1">
      <c r="A8" s="303" t="s">
        <v>3</v>
      </c>
      <c r="B8" s="292" t="s">
        <v>88</v>
      </c>
      <c r="C8" s="292" t="s">
        <v>4</v>
      </c>
      <c r="D8" s="299" t="s">
        <v>163</v>
      </c>
      <c r="E8" s="300"/>
      <c r="F8" s="294" t="s">
        <v>50</v>
      </c>
      <c r="G8" s="306"/>
      <c r="H8" s="306"/>
      <c r="I8" s="306"/>
      <c r="J8" s="306"/>
      <c r="K8" s="295"/>
      <c r="L8" s="292" t="s">
        <v>6</v>
      </c>
      <c r="M8" s="9"/>
      <c r="N8" s="79"/>
    </row>
    <row r="9" spans="1:16" ht="16.5" customHeight="1">
      <c r="A9" s="304"/>
      <c r="B9" s="296"/>
      <c r="C9" s="296"/>
      <c r="D9" s="301"/>
      <c r="E9" s="302"/>
      <c r="F9" s="361"/>
      <c r="G9" s="292" t="s">
        <v>7</v>
      </c>
      <c r="H9" s="297" t="s">
        <v>103</v>
      </c>
      <c r="I9" s="297" t="s">
        <v>104</v>
      </c>
      <c r="J9" s="294" t="s">
        <v>8</v>
      </c>
      <c r="K9" s="295"/>
      <c r="L9" s="296"/>
      <c r="M9" s="10"/>
    </row>
    <row r="10" spans="1:16" ht="16.5" customHeight="1">
      <c r="A10" s="305"/>
      <c r="B10" s="293"/>
      <c r="C10" s="293"/>
      <c r="D10" s="65" t="s">
        <v>105</v>
      </c>
      <c r="E10" s="71" t="s">
        <v>106</v>
      </c>
      <c r="F10" s="362"/>
      <c r="G10" s="293"/>
      <c r="H10" s="298"/>
      <c r="I10" s="298"/>
      <c r="J10" s="11" t="s">
        <v>9</v>
      </c>
      <c r="K10" s="11" t="s">
        <v>10</v>
      </c>
      <c r="L10" s="293"/>
      <c r="M10" s="10"/>
    </row>
    <row r="11" spans="1:16" ht="20.25" customHeight="1">
      <c r="A11" s="303">
        <v>1</v>
      </c>
      <c r="B11" s="355" t="s">
        <v>181</v>
      </c>
      <c r="C11" s="355" t="s">
        <v>182</v>
      </c>
      <c r="D11" s="313">
        <v>2019</v>
      </c>
      <c r="E11" s="358">
        <v>4</v>
      </c>
      <c r="F11" s="60" t="s">
        <v>11</v>
      </c>
      <c r="G11" s="116">
        <v>25313</v>
      </c>
      <c r="H11" s="119">
        <f>IF(IF(E11&lt;=3, D11-1,D11)&lt;=23,VLOOKUP([1]点検結果報告書!$G$24,[1]リスト!$E$2:$F$25,2,FALSE),IF(IF(E11&lt;=3, D11-1,D11)&gt;=27,VLOOKUP([1]点検結果報告書!$G$24,[1]リスト!$A$2:$B$25,2,FALSE),VLOOKUP([1]点検結果報告書!$G$24,[1]リスト!$C$2:$D$25,2,FALSE)))</f>
        <v>11.05</v>
      </c>
      <c r="I11" s="120">
        <f>ROUNDDOWN(G11*H11,0)</f>
        <v>279708</v>
      </c>
      <c r="J11" s="121">
        <f>ROUNDDOWN(G11*H11,0)</f>
        <v>279708</v>
      </c>
      <c r="K11" s="129">
        <v>0</v>
      </c>
      <c r="L11" s="303"/>
      <c r="M11" s="10"/>
      <c r="P11" s="14"/>
    </row>
    <row r="12" spans="1:16" ht="20.25" customHeight="1">
      <c r="A12" s="304"/>
      <c r="B12" s="356"/>
      <c r="C12" s="356"/>
      <c r="D12" s="314"/>
      <c r="E12" s="359"/>
      <c r="F12" s="60" t="s">
        <v>12</v>
      </c>
      <c r="G12" s="117">
        <v>17649</v>
      </c>
      <c r="H12" s="122">
        <f>H11</f>
        <v>11.05</v>
      </c>
      <c r="I12" s="120">
        <f>ROUNDDOWN(G12*H12,0)</f>
        <v>195021</v>
      </c>
      <c r="J12" s="121">
        <f>ROUNDDOWN(G12*H12,0)</f>
        <v>195021</v>
      </c>
      <c r="K12" s="129">
        <v>0</v>
      </c>
      <c r="L12" s="304"/>
      <c r="M12" s="10"/>
    </row>
    <row r="13" spans="1:16" ht="20.25" customHeight="1">
      <c r="A13" s="305"/>
      <c r="B13" s="357"/>
      <c r="C13" s="357"/>
      <c r="D13" s="315"/>
      <c r="E13" s="360"/>
      <c r="F13" s="60" t="s">
        <v>13</v>
      </c>
      <c r="G13" s="118">
        <f>G11-G12</f>
        <v>7664</v>
      </c>
      <c r="H13" s="118"/>
      <c r="I13" s="118"/>
      <c r="J13" s="123">
        <f>J11-J12</f>
        <v>84687</v>
      </c>
      <c r="K13" s="130">
        <f>K11-K12</f>
        <v>0</v>
      </c>
      <c r="L13" s="305"/>
      <c r="M13" s="10"/>
    </row>
    <row r="14" spans="1:16" ht="20.25" customHeight="1">
      <c r="A14" s="303">
        <v>2</v>
      </c>
      <c r="B14" s="355" t="s">
        <v>181</v>
      </c>
      <c r="C14" s="355" t="s">
        <v>182</v>
      </c>
      <c r="D14" s="313">
        <v>2019</v>
      </c>
      <c r="E14" s="358">
        <v>5</v>
      </c>
      <c r="F14" s="60" t="s">
        <v>11</v>
      </c>
      <c r="G14" s="116">
        <v>25313</v>
      </c>
      <c r="H14" s="119">
        <f>IF(IF(E14&lt;=3, D14-1,D14)&lt;=23,VLOOKUP([1]点検結果報告書!$G$24,[1]リスト!$E$2:$F$25,2,FALSE),IF(IF(E14&lt;=3, D14-1,D14)&gt;=27,VLOOKUP([1]点検結果報告書!$G$24,[1]リスト!$A$2:$B$25,2,FALSE),VLOOKUP([1]点検結果報告書!$G$24,[1]リスト!$C$2:$D$25,2,FALSE)))</f>
        <v>11.05</v>
      </c>
      <c r="I14" s="120">
        <f>ROUNDDOWN(G14*H14,0)</f>
        <v>279708</v>
      </c>
      <c r="J14" s="121">
        <f>ROUNDDOWN(G14*H14,0)</f>
        <v>279708</v>
      </c>
      <c r="K14" s="129">
        <v>0</v>
      </c>
      <c r="L14" s="303"/>
      <c r="M14" s="10"/>
    </row>
    <row r="15" spans="1:16" ht="20.25" customHeight="1">
      <c r="A15" s="304"/>
      <c r="B15" s="356"/>
      <c r="C15" s="356"/>
      <c r="D15" s="314"/>
      <c r="E15" s="359"/>
      <c r="F15" s="60" t="s">
        <v>12</v>
      </c>
      <c r="G15" s="117">
        <v>17649</v>
      </c>
      <c r="H15" s="122">
        <f>H14</f>
        <v>11.05</v>
      </c>
      <c r="I15" s="120">
        <f>ROUNDDOWN(G15*H15,0)</f>
        <v>195021</v>
      </c>
      <c r="J15" s="121">
        <f>ROUNDDOWN(G15*H15,0)</f>
        <v>195021</v>
      </c>
      <c r="K15" s="129">
        <v>0</v>
      </c>
      <c r="L15" s="304"/>
      <c r="M15" s="10"/>
    </row>
    <row r="16" spans="1:16" ht="20.25" customHeight="1">
      <c r="A16" s="305"/>
      <c r="B16" s="357"/>
      <c r="C16" s="357"/>
      <c r="D16" s="315"/>
      <c r="E16" s="360"/>
      <c r="F16" s="60" t="s">
        <v>13</v>
      </c>
      <c r="G16" s="118">
        <f>G14-G15</f>
        <v>7664</v>
      </c>
      <c r="H16" s="118"/>
      <c r="I16" s="118"/>
      <c r="J16" s="123">
        <f>J14-J15</f>
        <v>84687</v>
      </c>
      <c r="K16" s="130">
        <f>K14-K15</f>
        <v>0</v>
      </c>
      <c r="L16" s="305"/>
      <c r="M16" s="10"/>
    </row>
    <row r="17" spans="1:13" ht="20.25" customHeight="1">
      <c r="A17" s="303">
        <v>3</v>
      </c>
      <c r="B17" s="355" t="s">
        <v>181</v>
      </c>
      <c r="C17" s="355" t="s">
        <v>183</v>
      </c>
      <c r="D17" s="313">
        <v>2019</v>
      </c>
      <c r="E17" s="358">
        <v>4</v>
      </c>
      <c r="F17" s="60" t="s">
        <v>11</v>
      </c>
      <c r="G17" s="116">
        <v>25313</v>
      </c>
      <c r="H17" s="119">
        <f>IF(IF(E17&lt;=3, D17-1,D17)&lt;=23,VLOOKUP([1]点検結果報告書!$G$24,[1]リスト!$E$2:$F$25,2,FALSE),IF(IF(E17&lt;=3, D17-1,D17)&gt;=27,VLOOKUP([1]点検結果報告書!$G$24,[1]リスト!$A$2:$B$25,2,FALSE),VLOOKUP([1]点検結果報告書!$G$24,[1]リスト!$C$2:$D$25,2,FALSE)))</f>
        <v>11.05</v>
      </c>
      <c r="I17" s="120">
        <f>ROUNDDOWN(G17*H17,0)</f>
        <v>279708</v>
      </c>
      <c r="J17" s="121">
        <f>ROUNDDOWN(G17*H17,0)</f>
        <v>279708</v>
      </c>
      <c r="K17" s="129">
        <v>0</v>
      </c>
      <c r="L17" s="303"/>
      <c r="M17" s="10"/>
    </row>
    <row r="18" spans="1:13" ht="20.25" customHeight="1">
      <c r="A18" s="304"/>
      <c r="B18" s="356"/>
      <c r="C18" s="356"/>
      <c r="D18" s="314"/>
      <c r="E18" s="359"/>
      <c r="F18" s="60" t="s">
        <v>12</v>
      </c>
      <c r="G18" s="117">
        <v>17649</v>
      </c>
      <c r="H18" s="122">
        <f>H17</f>
        <v>11.05</v>
      </c>
      <c r="I18" s="120">
        <f>ROUNDDOWN(G18*H18,0)</f>
        <v>195021</v>
      </c>
      <c r="J18" s="121">
        <f>ROUNDDOWN(G18*H18,0)</f>
        <v>195021</v>
      </c>
      <c r="K18" s="129">
        <v>0</v>
      </c>
      <c r="L18" s="304"/>
      <c r="M18" s="10"/>
    </row>
    <row r="19" spans="1:13" ht="20.25" customHeight="1">
      <c r="A19" s="305"/>
      <c r="B19" s="357"/>
      <c r="C19" s="357"/>
      <c r="D19" s="315"/>
      <c r="E19" s="360"/>
      <c r="F19" s="60" t="s">
        <v>13</v>
      </c>
      <c r="G19" s="118">
        <f>G17-G18</f>
        <v>7664</v>
      </c>
      <c r="H19" s="118"/>
      <c r="I19" s="118"/>
      <c r="J19" s="123">
        <f>J17-J18</f>
        <v>84687</v>
      </c>
      <c r="K19" s="130">
        <f>K17-K18</f>
        <v>0</v>
      </c>
      <c r="L19" s="305"/>
      <c r="M19" s="10"/>
    </row>
    <row r="20" spans="1:13" ht="20.25" customHeight="1">
      <c r="A20" s="303">
        <v>4</v>
      </c>
      <c r="B20" s="323"/>
      <c r="C20" s="323"/>
      <c r="D20" s="326"/>
      <c r="E20" s="329"/>
      <c r="F20" s="60" t="s">
        <v>11</v>
      </c>
      <c r="G20" s="12"/>
      <c r="H20" s="72">
        <f>IF(IF(E20&lt;=3, D20-1,D20)&lt;=2011,VLOOKUP('点検結果報告書（例）'!$G$21,リスト!$E$3:$F$26,2,FALSE),IF(IF(E20&lt;=3, D20-1,D20)&gt;=2015,VLOOKUP('点検結果報告書（例）'!$G$21,リスト!$A$3:$B$28,2,FALSE),VLOOKUP('点検結果報告書（例）'!$G$21,リスト!$C$3:$D$26,2,FALSE)))</f>
        <v>10.7</v>
      </c>
      <c r="I20" s="17">
        <f>ROUNDDOWN(G20*H20,0)</f>
        <v>0</v>
      </c>
      <c r="J20" s="33"/>
      <c r="K20" s="33"/>
      <c r="L20" s="303"/>
      <c r="M20" s="10"/>
    </row>
    <row r="21" spans="1:13" ht="20.25" customHeight="1">
      <c r="A21" s="304"/>
      <c r="B21" s="324"/>
      <c r="C21" s="324"/>
      <c r="D21" s="327"/>
      <c r="E21" s="330"/>
      <c r="F21" s="60" t="s">
        <v>12</v>
      </c>
      <c r="G21" s="15"/>
      <c r="H21" s="73">
        <f t="shared" ref="H21" si="0">H20</f>
        <v>10.7</v>
      </c>
      <c r="I21" s="17">
        <f>ROUNDDOWN(G21*H21,0)</f>
        <v>0</v>
      </c>
      <c r="J21" s="33"/>
      <c r="K21" s="33"/>
      <c r="L21" s="304"/>
      <c r="M21" s="10"/>
    </row>
    <row r="22" spans="1:13" ht="20.25" customHeight="1">
      <c r="A22" s="305"/>
      <c r="B22" s="325"/>
      <c r="C22" s="325"/>
      <c r="D22" s="328"/>
      <c r="E22" s="331"/>
      <c r="F22" s="60" t="s">
        <v>13</v>
      </c>
      <c r="G22" s="32">
        <f>G20-G21</f>
        <v>0</v>
      </c>
      <c r="H22" s="32"/>
      <c r="I22" s="32"/>
      <c r="J22" s="31">
        <f>J20-J21</f>
        <v>0</v>
      </c>
      <c r="K22" s="31">
        <f>K20-K21</f>
        <v>0</v>
      </c>
      <c r="L22" s="305"/>
      <c r="M22" s="10"/>
    </row>
    <row r="23" spans="1:13" ht="20.25" customHeight="1">
      <c r="A23" s="303">
        <v>5</v>
      </c>
      <c r="B23" s="323"/>
      <c r="C23" s="323"/>
      <c r="D23" s="326"/>
      <c r="E23" s="329"/>
      <c r="F23" s="60" t="s">
        <v>11</v>
      </c>
      <c r="G23" s="12"/>
      <c r="H23" s="72">
        <f>IF(IF(E23&lt;=3, D23-1,D23)&lt;=2011,VLOOKUP('点検結果報告書（例）'!$G$21,リスト!$E$3:$F$26,2,FALSE),IF(IF(E23&lt;=3, D23-1,D23)&gt;=2015,VLOOKUP('点検結果報告書（例）'!$G$21,リスト!$A$3:$B$28,2,FALSE),VLOOKUP('点検結果報告書（例）'!$G$21,リスト!$C$3:$D$26,2,FALSE)))</f>
        <v>10.7</v>
      </c>
      <c r="I23" s="17">
        <f>ROUNDDOWN(G23*H23,0)</f>
        <v>0</v>
      </c>
      <c r="J23" s="33"/>
      <c r="K23" s="33"/>
      <c r="L23" s="303"/>
      <c r="M23" s="10"/>
    </row>
    <row r="24" spans="1:13" ht="20.25" customHeight="1">
      <c r="A24" s="304"/>
      <c r="B24" s="324"/>
      <c r="C24" s="324"/>
      <c r="D24" s="327"/>
      <c r="E24" s="330"/>
      <c r="F24" s="60" t="s">
        <v>12</v>
      </c>
      <c r="G24" s="15"/>
      <c r="H24" s="73">
        <f t="shared" ref="H24" si="1">H23</f>
        <v>10.7</v>
      </c>
      <c r="I24" s="17">
        <f>ROUNDDOWN(G24*H24,0)</f>
        <v>0</v>
      </c>
      <c r="J24" s="33"/>
      <c r="K24" s="33"/>
      <c r="L24" s="304"/>
      <c r="M24" s="10"/>
    </row>
    <row r="25" spans="1:13" ht="20.25" customHeight="1">
      <c r="A25" s="305"/>
      <c r="B25" s="325"/>
      <c r="C25" s="325"/>
      <c r="D25" s="328"/>
      <c r="E25" s="331"/>
      <c r="F25" s="60" t="s">
        <v>13</v>
      </c>
      <c r="G25" s="32">
        <f>G23-G24</f>
        <v>0</v>
      </c>
      <c r="H25" s="32"/>
      <c r="I25" s="32"/>
      <c r="J25" s="31">
        <f>J23-J24</f>
        <v>0</v>
      </c>
      <c r="K25" s="31">
        <f>K23-K24</f>
        <v>0</v>
      </c>
      <c r="L25" s="305"/>
      <c r="M25" s="10"/>
    </row>
    <row r="26" spans="1:13" ht="20.25" customHeight="1">
      <c r="A26" s="303">
        <v>6</v>
      </c>
      <c r="B26" s="323"/>
      <c r="C26" s="323"/>
      <c r="D26" s="326"/>
      <c r="E26" s="329"/>
      <c r="F26" s="60" t="s">
        <v>11</v>
      </c>
      <c r="G26" s="12"/>
      <c r="H26" s="72">
        <f>IF(IF(E26&lt;=3, D26-1,D26)&lt;=2011,VLOOKUP('点検結果報告書（例）'!$G$21,リスト!$E$3:$F$26,2,FALSE),IF(IF(E26&lt;=3, D26-1,D26)&gt;=2015,VLOOKUP('点検結果報告書（例）'!$G$21,リスト!$A$3:$B$28,2,FALSE),VLOOKUP('点検結果報告書（例）'!$G$21,リスト!$C$3:$D$26,2,FALSE)))</f>
        <v>10.7</v>
      </c>
      <c r="I26" s="17">
        <f>ROUNDDOWN(G26*H26,0)</f>
        <v>0</v>
      </c>
      <c r="J26" s="33"/>
      <c r="K26" s="33"/>
      <c r="L26" s="303"/>
      <c r="M26" s="10"/>
    </row>
    <row r="27" spans="1:13" ht="20.25" customHeight="1">
      <c r="A27" s="304"/>
      <c r="B27" s="324"/>
      <c r="C27" s="324"/>
      <c r="D27" s="327"/>
      <c r="E27" s="330"/>
      <c r="F27" s="60" t="s">
        <v>12</v>
      </c>
      <c r="G27" s="15"/>
      <c r="H27" s="73">
        <f t="shared" ref="H27" si="2">H26</f>
        <v>10.7</v>
      </c>
      <c r="I27" s="17">
        <f>ROUNDDOWN(G27*H27,0)</f>
        <v>0</v>
      </c>
      <c r="J27" s="33"/>
      <c r="K27" s="33"/>
      <c r="L27" s="304"/>
      <c r="M27" s="10"/>
    </row>
    <row r="28" spans="1:13" ht="20.25" customHeight="1">
      <c r="A28" s="305"/>
      <c r="B28" s="325"/>
      <c r="C28" s="325"/>
      <c r="D28" s="328"/>
      <c r="E28" s="331"/>
      <c r="F28" s="60" t="s">
        <v>13</v>
      </c>
      <c r="G28" s="32">
        <f>G26-G27</f>
        <v>0</v>
      </c>
      <c r="H28" s="32"/>
      <c r="I28" s="32"/>
      <c r="J28" s="31">
        <f>J26-J27</f>
        <v>0</v>
      </c>
      <c r="K28" s="31">
        <f>K26-K27</f>
        <v>0</v>
      </c>
      <c r="L28" s="305"/>
      <c r="M28" s="10"/>
    </row>
    <row r="29" spans="1:13" ht="20.25" customHeight="1">
      <c r="A29" s="303">
        <v>7</v>
      </c>
      <c r="B29" s="323"/>
      <c r="C29" s="323"/>
      <c r="D29" s="326"/>
      <c r="E29" s="329"/>
      <c r="F29" s="60" t="s">
        <v>11</v>
      </c>
      <c r="G29" s="12"/>
      <c r="H29" s="72">
        <f>IF(IF(E29&lt;=3, D29-1,D29)&lt;=2011,VLOOKUP('点検結果報告書（例）'!$G$21,リスト!$E$3:$F$26,2,FALSE),IF(IF(E29&lt;=3, D29-1,D29)&gt;=2015,VLOOKUP('点検結果報告書（例）'!$G$21,リスト!$A$3:$B$28,2,FALSE),VLOOKUP('点検結果報告書（例）'!$G$21,リスト!$C$3:$D$26,2,FALSE)))</f>
        <v>10.7</v>
      </c>
      <c r="I29" s="17">
        <f>ROUNDDOWN(G29*H29,0)</f>
        <v>0</v>
      </c>
      <c r="J29" s="33"/>
      <c r="K29" s="33"/>
      <c r="L29" s="303"/>
      <c r="M29" s="10"/>
    </row>
    <row r="30" spans="1:13" ht="20.25" customHeight="1">
      <c r="A30" s="304"/>
      <c r="B30" s="324"/>
      <c r="C30" s="324"/>
      <c r="D30" s="327"/>
      <c r="E30" s="330"/>
      <c r="F30" s="60" t="s">
        <v>12</v>
      </c>
      <c r="G30" s="15"/>
      <c r="H30" s="73">
        <f t="shared" ref="H30" si="3">H29</f>
        <v>10.7</v>
      </c>
      <c r="I30" s="17">
        <f>ROUNDDOWN(G30*H30,0)</f>
        <v>0</v>
      </c>
      <c r="J30" s="33"/>
      <c r="K30" s="33"/>
      <c r="L30" s="304"/>
      <c r="M30" s="10"/>
    </row>
    <row r="31" spans="1:13" ht="20.25" customHeight="1">
      <c r="A31" s="305"/>
      <c r="B31" s="325"/>
      <c r="C31" s="325"/>
      <c r="D31" s="328"/>
      <c r="E31" s="331"/>
      <c r="F31" s="60" t="s">
        <v>13</v>
      </c>
      <c r="G31" s="32">
        <f>G29-G30</f>
        <v>0</v>
      </c>
      <c r="H31" s="32"/>
      <c r="I31" s="32"/>
      <c r="J31" s="31">
        <f>J29-J30</f>
        <v>0</v>
      </c>
      <c r="K31" s="31">
        <f>K29-K30</f>
        <v>0</v>
      </c>
      <c r="L31" s="305"/>
      <c r="M31" s="10"/>
    </row>
    <row r="32" spans="1:13" ht="20.25" customHeight="1">
      <c r="A32" s="303">
        <v>8</v>
      </c>
      <c r="B32" s="323"/>
      <c r="C32" s="323"/>
      <c r="D32" s="326"/>
      <c r="E32" s="329"/>
      <c r="F32" s="60" t="s">
        <v>11</v>
      </c>
      <c r="G32" s="15"/>
      <c r="H32" s="72">
        <f>IF(IF(E32&lt;=3, D32-1,D32)&lt;=2011,VLOOKUP('点検結果報告書（例）'!$G$21,リスト!$E$3:$F$26,2,FALSE),IF(IF(E32&lt;=3, D32-1,D32)&gt;=2015,VLOOKUP('点検結果報告書（例）'!$G$21,リスト!$A$3:$B$28,2,FALSE),VLOOKUP('点検結果報告書（例）'!$G$21,リスト!$C$3:$D$26,2,FALSE)))</f>
        <v>10.7</v>
      </c>
      <c r="I32" s="17">
        <f>ROUNDDOWN(G32*H32,0)</f>
        <v>0</v>
      </c>
      <c r="J32" s="33"/>
      <c r="K32" s="33"/>
      <c r="L32" s="303"/>
      <c r="M32" s="10"/>
    </row>
    <row r="33" spans="1:13" ht="20.25" customHeight="1">
      <c r="A33" s="304"/>
      <c r="B33" s="324"/>
      <c r="C33" s="324"/>
      <c r="D33" s="327"/>
      <c r="E33" s="330"/>
      <c r="F33" s="60" t="s">
        <v>12</v>
      </c>
      <c r="G33" s="15"/>
      <c r="H33" s="73">
        <f t="shared" ref="H33" si="4">H32</f>
        <v>10.7</v>
      </c>
      <c r="I33" s="17">
        <f>ROUNDDOWN(G33*H33,0)</f>
        <v>0</v>
      </c>
      <c r="J33" s="33"/>
      <c r="K33" s="33"/>
      <c r="L33" s="304"/>
      <c r="M33" s="10"/>
    </row>
    <row r="34" spans="1:13" ht="20.25" customHeight="1">
      <c r="A34" s="305"/>
      <c r="B34" s="325"/>
      <c r="C34" s="325"/>
      <c r="D34" s="328"/>
      <c r="E34" s="331"/>
      <c r="F34" s="60" t="s">
        <v>13</v>
      </c>
      <c r="G34" s="32">
        <f>G32-G33</f>
        <v>0</v>
      </c>
      <c r="H34" s="32"/>
      <c r="I34" s="32"/>
      <c r="J34" s="31">
        <f>J32-J33</f>
        <v>0</v>
      </c>
      <c r="K34" s="31">
        <f>K32-K33</f>
        <v>0</v>
      </c>
      <c r="L34" s="305"/>
      <c r="M34" s="10"/>
    </row>
    <row r="35" spans="1:13" ht="20.25" customHeight="1">
      <c r="A35" s="303">
        <v>9</v>
      </c>
      <c r="B35" s="323"/>
      <c r="C35" s="323"/>
      <c r="D35" s="326"/>
      <c r="E35" s="329"/>
      <c r="F35" s="60" t="s">
        <v>11</v>
      </c>
      <c r="G35" s="15"/>
      <c r="H35" s="72">
        <f>IF(IF(E35&lt;=3, D35-1,D35)&lt;=2011,VLOOKUP('点検結果報告書（例）'!$G$21,リスト!$E$3:$F$26,2,FALSE),IF(IF(E35&lt;=3, D35-1,D35)&gt;=2015,VLOOKUP('点検結果報告書（例）'!$G$21,リスト!$A$3:$B$28,2,FALSE),VLOOKUP('点検結果報告書（例）'!$G$21,リスト!$C$3:$D$26,2,FALSE)))</f>
        <v>10.7</v>
      </c>
      <c r="I35" s="17">
        <f>ROUNDDOWN(G35*H35,0)</f>
        <v>0</v>
      </c>
      <c r="J35" s="33"/>
      <c r="K35" s="33"/>
      <c r="L35" s="303"/>
      <c r="M35" s="10"/>
    </row>
    <row r="36" spans="1:13" ht="20.25" customHeight="1">
      <c r="A36" s="304"/>
      <c r="B36" s="324"/>
      <c r="C36" s="324"/>
      <c r="D36" s="327"/>
      <c r="E36" s="330"/>
      <c r="F36" s="60" t="s">
        <v>12</v>
      </c>
      <c r="G36" s="15"/>
      <c r="H36" s="73">
        <f t="shared" ref="H36" si="5">H35</f>
        <v>10.7</v>
      </c>
      <c r="I36" s="17">
        <f>ROUNDDOWN(G36*H36,0)</f>
        <v>0</v>
      </c>
      <c r="J36" s="33"/>
      <c r="K36" s="33"/>
      <c r="L36" s="304"/>
      <c r="M36" s="10"/>
    </row>
    <row r="37" spans="1:13" ht="20.25" customHeight="1">
      <c r="A37" s="305"/>
      <c r="B37" s="325"/>
      <c r="C37" s="325"/>
      <c r="D37" s="328"/>
      <c r="E37" s="331"/>
      <c r="F37" s="60" t="s">
        <v>13</v>
      </c>
      <c r="G37" s="32">
        <f>G35-G36</f>
        <v>0</v>
      </c>
      <c r="H37" s="32"/>
      <c r="I37" s="32"/>
      <c r="J37" s="31">
        <f>J35-J36</f>
        <v>0</v>
      </c>
      <c r="K37" s="31">
        <f>K35-K36</f>
        <v>0</v>
      </c>
      <c r="L37" s="305"/>
      <c r="M37" s="10"/>
    </row>
    <row r="38" spans="1:13" ht="20.25" customHeight="1">
      <c r="A38" s="303">
        <v>10</v>
      </c>
      <c r="B38" s="323"/>
      <c r="C38" s="323"/>
      <c r="D38" s="326"/>
      <c r="E38" s="329"/>
      <c r="F38" s="60" t="s">
        <v>11</v>
      </c>
      <c r="G38" s="15"/>
      <c r="H38" s="72">
        <f>IF(IF(E38&lt;=3, D38-1,D38)&lt;=2011,VLOOKUP('点検結果報告書（例）'!$G$21,リスト!$E$3:$F$26,2,FALSE),IF(IF(E38&lt;=3, D38-1,D38)&gt;=2015,VLOOKUP('点検結果報告書（例）'!$G$21,リスト!$A$3:$B$28,2,FALSE),VLOOKUP('点検結果報告書（例）'!$G$21,リスト!$C$3:$D$26,2,FALSE)))</f>
        <v>10.7</v>
      </c>
      <c r="I38" s="17">
        <f>ROUNDDOWN(G38*H38,0)</f>
        <v>0</v>
      </c>
      <c r="J38" s="33"/>
      <c r="K38" s="33"/>
      <c r="L38" s="303"/>
      <c r="M38" s="10"/>
    </row>
    <row r="39" spans="1:13" ht="20.25" customHeight="1">
      <c r="A39" s="304"/>
      <c r="B39" s="324"/>
      <c r="C39" s="324"/>
      <c r="D39" s="327"/>
      <c r="E39" s="330"/>
      <c r="F39" s="60" t="s">
        <v>12</v>
      </c>
      <c r="G39" s="15"/>
      <c r="H39" s="73">
        <f t="shared" ref="H39" si="6">H38</f>
        <v>10.7</v>
      </c>
      <c r="I39" s="17">
        <f>ROUNDDOWN(G39*H39,0)</f>
        <v>0</v>
      </c>
      <c r="J39" s="33"/>
      <c r="K39" s="33"/>
      <c r="L39" s="304"/>
      <c r="M39" s="10"/>
    </row>
    <row r="40" spans="1:13" ht="20.25" customHeight="1" thickBot="1">
      <c r="A40" s="305"/>
      <c r="B40" s="325"/>
      <c r="C40" s="325"/>
      <c r="D40" s="328"/>
      <c r="E40" s="331"/>
      <c r="F40" s="60" t="s">
        <v>13</v>
      </c>
      <c r="G40" s="16">
        <f>G38-G39</f>
        <v>0</v>
      </c>
      <c r="H40" s="32"/>
      <c r="I40" s="16"/>
      <c r="J40" s="13">
        <f>J38-J39</f>
        <v>0</v>
      </c>
      <c r="K40" s="13">
        <f>K38-K39</f>
        <v>0</v>
      </c>
      <c r="L40" s="305"/>
      <c r="M40" s="10"/>
    </row>
    <row r="41" spans="1:13" s="20" customFormat="1" ht="20.25" customHeight="1">
      <c r="A41" s="341" t="s">
        <v>83</v>
      </c>
      <c r="B41" s="342"/>
      <c r="C41" s="343"/>
      <c r="D41" s="367" t="s">
        <v>85</v>
      </c>
      <c r="E41" s="368"/>
      <c r="F41" s="61" t="s">
        <v>11</v>
      </c>
      <c r="G41" s="124">
        <f t="shared" ref="G41:K42" si="7">G11+G14+G17+G20+G23+G26+G29+G32+G35+G38</f>
        <v>75939</v>
      </c>
      <c r="H41" s="124"/>
      <c r="I41" s="124"/>
      <c r="J41" s="125">
        <f t="shared" si="7"/>
        <v>839124</v>
      </c>
      <c r="K41" s="125">
        <f t="shared" si="7"/>
        <v>0</v>
      </c>
      <c r="L41" s="364"/>
      <c r="M41" s="19"/>
    </row>
    <row r="42" spans="1:13" s="20" customFormat="1" ht="20.25" customHeight="1">
      <c r="A42" s="344"/>
      <c r="B42" s="345"/>
      <c r="C42" s="346"/>
      <c r="D42" s="369">
        <f>COUNTA($B$11:$B$40)</f>
        <v>3</v>
      </c>
      <c r="E42" s="370"/>
      <c r="F42" s="62" t="s">
        <v>12</v>
      </c>
      <c r="G42" s="126">
        <f t="shared" si="7"/>
        <v>52947</v>
      </c>
      <c r="H42" s="126"/>
      <c r="I42" s="126"/>
      <c r="J42" s="127">
        <f t="shared" si="7"/>
        <v>585063</v>
      </c>
      <c r="K42" s="127">
        <f t="shared" si="7"/>
        <v>0</v>
      </c>
      <c r="L42" s="365"/>
      <c r="M42" s="19"/>
    </row>
    <row r="43" spans="1:13" s="20" customFormat="1" ht="20.25" customHeight="1" thickBot="1">
      <c r="A43" s="347"/>
      <c r="B43" s="348"/>
      <c r="C43" s="349"/>
      <c r="D43" s="371"/>
      <c r="E43" s="372"/>
      <c r="F43" s="63" t="s">
        <v>51</v>
      </c>
      <c r="G43" s="128">
        <f t="shared" ref="G43:J43" si="8">G41-G42</f>
        <v>22992</v>
      </c>
      <c r="H43" s="128"/>
      <c r="I43" s="128"/>
      <c r="J43" s="128">
        <f t="shared" si="8"/>
        <v>254061</v>
      </c>
      <c r="K43" s="128">
        <f>K41-K42</f>
        <v>0</v>
      </c>
      <c r="L43" s="366"/>
      <c r="M43" s="19"/>
    </row>
    <row r="44" spans="1:13">
      <c r="A44" s="363" t="s">
        <v>14</v>
      </c>
      <c r="B44" s="363"/>
      <c r="C44" s="363"/>
      <c r="D44" s="25"/>
      <c r="E44" s="25"/>
      <c r="G44" s="30"/>
      <c r="H44" s="30"/>
      <c r="I44" s="30"/>
    </row>
    <row r="45" spans="1:13">
      <c r="A45" s="25" t="s">
        <v>42</v>
      </c>
      <c r="B45" s="25"/>
      <c r="C45" s="25"/>
      <c r="D45" s="25"/>
      <c r="E45" s="25"/>
      <c r="G45" s="30"/>
      <c r="H45" s="30"/>
      <c r="I45" s="30"/>
    </row>
    <row r="46" spans="1:13">
      <c r="G46" s="30"/>
      <c r="H46" s="30"/>
      <c r="I46" s="30"/>
    </row>
  </sheetData>
  <mergeCells count="82">
    <mergeCell ref="A38:A40"/>
    <mergeCell ref="B38:B40"/>
    <mergeCell ref="C38:C40"/>
    <mergeCell ref="L38:L40"/>
    <mergeCell ref="A44:C44"/>
    <mergeCell ref="D38:D40"/>
    <mergeCell ref="A41:C43"/>
    <mergeCell ref="L41:L43"/>
    <mergeCell ref="E38:E40"/>
    <mergeCell ref="D41:E41"/>
    <mergeCell ref="D42:E43"/>
    <mergeCell ref="A32:A34"/>
    <mergeCell ref="B32:B34"/>
    <mergeCell ref="C32:C34"/>
    <mergeCell ref="L32:L34"/>
    <mergeCell ref="A35:A37"/>
    <mergeCell ref="B35:B37"/>
    <mergeCell ref="C35:C37"/>
    <mergeCell ref="L35:L37"/>
    <mergeCell ref="D35:D37"/>
    <mergeCell ref="D32:D34"/>
    <mergeCell ref="E32:E34"/>
    <mergeCell ref="E35:E37"/>
    <mergeCell ref="A29:A31"/>
    <mergeCell ref="B29:B31"/>
    <mergeCell ref="C29:C31"/>
    <mergeCell ref="L29:L31"/>
    <mergeCell ref="A26:A28"/>
    <mergeCell ref="B26:B28"/>
    <mergeCell ref="C26:C28"/>
    <mergeCell ref="L26:L28"/>
    <mergeCell ref="D26:D28"/>
    <mergeCell ref="D29:D31"/>
    <mergeCell ref="E26:E28"/>
    <mergeCell ref="E29:E31"/>
    <mergeCell ref="A23:A25"/>
    <mergeCell ref="B23:B25"/>
    <mergeCell ref="C23:C25"/>
    <mergeCell ref="L23:L25"/>
    <mergeCell ref="A20:A22"/>
    <mergeCell ref="B20:B22"/>
    <mergeCell ref="C20:C22"/>
    <mergeCell ref="L20:L22"/>
    <mergeCell ref="D20:D22"/>
    <mergeCell ref="D23:D25"/>
    <mergeCell ref="E20:E22"/>
    <mergeCell ref="E23:E25"/>
    <mergeCell ref="A17:A19"/>
    <mergeCell ref="B17:B19"/>
    <mergeCell ref="C17:C19"/>
    <mergeCell ref="L17:L19"/>
    <mergeCell ref="A14:A16"/>
    <mergeCell ref="B14:B16"/>
    <mergeCell ref="C14:C16"/>
    <mergeCell ref="L14:L16"/>
    <mergeCell ref="D14:D16"/>
    <mergeCell ref="D17:D19"/>
    <mergeCell ref="E14:E16"/>
    <mergeCell ref="E17:E19"/>
    <mergeCell ref="A11:A13"/>
    <mergeCell ref="B11:B13"/>
    <mergeCell ref="C11:C13"/>
    <mergeCell ref="L11:L13"/>
    <mergeCell ref="A8:A10"/>
    <mergeCell ref="B8:B10"/>
    <mergeCell ref="C8:C10"/>
    <mergeCell ref="F8:K8"/>
    <mergeCell ref="D11:D13"/>
    <mergeCell ref="D8:E9"/>
    <mergeCell ref="E11:E13"/>
    <mergeCell ref="H9:H10"/>
    <mergeCell ref="I9:I10"/>
    <mergeCell ref="L8:L10"/>
    <mergeCell ref="F9:F10"/>
    <mergeCell ref="G9:G10"/>
    <mergeCell ref="J9:K9"/>
    <mergeCell ref="D6:E6"/>
    <mergeCell ref="C4:E4"/>
    <mergeCell ref="A2:L2"/>
    <mergeCell ref="A4:B4"/>
    <mergeCell ref="J4:L4"/>
    <mergeCell ref="A6:C6"/>
  </mergeCells>
  <phoneticPr fontId="2"/>
  <dataValidations count="1">
    <dataValidation type="whole" allowBlank="1" showInputMessage="1" showErrorMessage="1" errorTitle="注意" error="西暦（4桁）で入力してください" prompt="西暦で入力してください" sqref="D11:D40">
      <formula1>2000</formula1>
      <formula2>9999</formula2>
    </dataValidation>
  </dataValidations>
  <pageMargins left="0.62992125984251968" right="0.35433070866141736" top="0.51181102362204722" bottom="0.39370078740157483" header="0.31496062992125984" footer="0.19685039370078741"/>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view="pageBreakPreview" zoomScale="85" zoomScaleNormal="100" zoomScaleSheetLayoutView="85" workbookViewId="0">
      <selection activeCell="W9" sqref="W9"/>
    </sheetView>
  </sheetViews>
  <sheetFormatPr defaultColWidth="19.375" defaultRowHeight="19.5" customHeight="1"/>
  <cols>
    <col min="1" max="10" width="3.75" style="74" customWidth="1"/>
    <col min="11" max="11" width="4.625" style="74" customWidth="1"/>
    <col min="12" max="12" width="3.75" style="74" customWidth="1"/>
    <col min="13" max="13" width="4.625" style="74" customWidth="1"/>
    <col min="14" max="14" width="3.75" style="74" customWidth="1"/>
    <col min="15" max="15" width="4.625" style="74" customWidth="1"/>
    <col min="16" max="23" width="3.75" style="74" customWidth="1"/>
    <col min="24" max="253" width="19.375" style="74"/>
    <col min="254" max="255" width="4.375" style="74" customWidth="1"/>
    <col min="256" max="275" width="3.875" style="74" customWidth="1"/>
    <col min="276" max="276" width="9" style="74" customWidth="1"/>
    <col min="277" max="277" width="11.875" style="74" customWidth="1"/>
    <col min="278" max="509" width="19.375" style="74"/>
    <col min="510" max="511" width="4.375" style="74" customWidth="1"/>
    <col min="512" max="531" width="3.875" style="74" customWidth="1"/>
    <col min="532" max="532" width="9" style="74" customWidth="1"/>
    <col min="533" max="533" width="11.875" style="74" customWidth="1"/>
    <col min="534" max="765" width="19.375" style="74"/>
    <col min="766" max="767" width="4.375" style="74" customWidth="1"/>
    <col min="768" max="787" width="3.875" style="74" customWidth="1"/>
    <col min="788" max="788" width="9" style="74" customWidth="1"/>
    <col min="789" max="789" width="11.875" style="74" customWidth="1"/>
    <col min="790" max="1021" width="19.375" style="74"/>
    <col min="1022" max="1023" width="4.375" style="74" customWidth="1"/>
    <col min="1024" max="1043" width="3.875" style="74" customWidth="1"/>
    <col min="1044" max="1044" width="9" style="74" customWidth="1"/>
    <col min="1045" max="1045" width="11.875" style="74" customWidth="1"/>
    <col min="1046" max="1277" width="19.375" style="74"/>
    <col min="1278" max="1279" width="4.375" style="74" customWidth="1"/>
    <col min="1280" max="1299" width="3.875" style="74" customWidth="1"/>
    <col min="1300" max="1300" width="9" style="74" customWidth="1"/>
    <col min="1301" max="1301" width="11.875" style="74" customWidth="1"/>
    <col min="1302" max="1533" width="19.375" style="74"/>
    <col min="1534" max="1535" width="4.375" style="74" customWidth="1"/>
    <col min="1536" max="1555" width="3.875" style="74" customWidth="1"/>
    <col min="1556" max="1556" width="9" style="74" customWidth="1"/>
    <col min="1557" max="1557" width="11.875" style="74" customWidth="1"/>
    <col min="1558" max="1789" width="19.375" style="74"/>
    <col min="1790" max="1791" width="4.375" style="74" customWidth="1"/>
    <col min="1792" max="1811" width="3.875" style="74" customWidth="1"/>
    <col min="1812" max="1812" width="9" style="74" customWidth="1"/>
    <col min="1813" max="1813" width="11.875" style="74" customWidth="1"/>
    <col min="1814" max="2045" width="19.375" style="74"/>
    <col min="2046" max="2047" width="4.375" style="74" customWidth="1"/>
    <col min="2048" max="2067" width="3.875" style="74" customWidth="1"/>
    <col min="2068" max="2068" width="9" style="74" customWidth="1"/>
    <col min="2069" max="2069" width="11.875" style="74" customWidth="1"/>
    <col min="2070" max="2301" width="19.375" style="74"/>
    <col min="2302" max="2303" width="4.375" style="74" customWidth="1"/>
    <col min="2304" max="2323" width="3.875" style="74" customWidth="1"/>
    <col min="2324" max="2324" width="9" style="74" customWidth="1"/>
    <col min="2325" max="2325" width="11.875" style="74" customWidth="1"/>
    <col min="2326" max="2557" width="19.375" style="74"/>
    <col min="2558" max="2559" width="4.375" style="74" customWidth="1"/>
    <col min="2560" max="2579" width="3.875" style="74" customWidth="1"/>
    <col min="2580" max="2580" width="9" style="74" customWidth="1"/>
    <col min="2581" max="2581" width="11.875" style="74" customWidth="1"/>
    <col min="2582" max="2813" width="19.375" style="74"/>
    <col min="2814" max="2815" width="4.375" style="74" customWidth="1"/>
    <col min="2816" max="2835" width="3.875" style="74" customWidth="1"/>
    <col min="2836" max="2836" width="9" style="74" customWidth="1"/>
    <col min="2837" max="2837" width="11.875" style="74" customWidth="1"/>
    <col min="2838" max="3069" width="19.375" style="74"/>
    <col min="3070" max="3071" width="4.375" style="74" customWidth="1"/>
    <col min="3072" max="3091" width="3.875" style="74" customWidth="1"/>
    <col min="3092" max="3092" width="9" style="74" customWidth="1"/>
    <col min="3093" max="3093" width="11.875" style="74" customWidth="1"/>
    <col min="3094" max="3325" width="19.375" style="74"/>
    <col min="3326" max="3327" width="4.375" style="74" customWidth="1"/>
    <col min="3328" max="3347" width="3.875" style="74" customWidth="1"/>
    <col min="3348" max="3348" width="9" style="74" customWidth="1"/>
    <col min="3349" max="3349" width="11.875" style="74" customWidth="1"/>
    <col min="3350" max="3581" width="19.375" style="74"/>
    <col min="3582" max="3583" width="4.375" style="74" customWidth="1"/>
    <col min="3584" max="3603" width="3.875" style="74" customWidth="1"/>
    <col min="3604" max="3604" width="9" style="74" customWidth="1"/>
    <col min="3605" max="3605" width="11.875" style="74" customWidth="1"/>
    <col min="3606" max="3837" width="19.375" style="74"/>
    <col min="3838" max="3839" width="4.375" style="74" customWidth="1"/>
    <col min="3840" max="3859" width="3.875" style="74" customWidth="1"/>
    <col min="3860" max="3860" width="9" style="74" customWidth="1"/>
    <col min="3861" max="3861" width="11.875" style="74" customWidth="1"/>
    <col min="3862" max="4093" width="19.375" style="74"/>
    <col min="4094" max="4095" width="4.375" style="74" customWidth="1"/>
    <col min="4096" max="4115" width="3.875" style="74" customWidth="1"/>
    <col min="4116" max="4116" width="9" style="74" customWidth="1"/>
    <col min="4117" max="4117" width="11.875" style="74" customWidth="1"/>
    <col min="4118" max="4349" width="19.375" style="74"/>
    <col min="4350" max="4351" width="4.375" style="74" customWidth="1"/>
    <col min="4352" max="4371" width="3.875" style="74" customWidth="1"/>
    <col min="4372" max="4372" width="9" style="74" customWidth="1"/>
    <col min="4373" max="4373" width="11.875" style="74" customWidth="1"/>
    <col min="4374" max="4605" width="19.375" style="74"/>
    <col min="4606" max="4607" width="4.375" style="74" customWidth="1"/>
    <col min="4608" max="4627" width="3.875" style="74" customWidth="1"/>
    <col min="4628" max="4628" width="9" style="74" customWidth="1"/>
    <col min="4629" max="4629" width="11.875" style="74" customWidth="1"/>
    <col min="4630" max="4861" width="19.375" style="74"/>
    <col min="4862" max="4863" width="4.375" style="74" customWidth="1"/>
    <col min="4864" max="4883" width="3.875" style="74" customWidth="1"/>
    <col min="4884" max="4884" width="9" style="74" customWidth="1"/>
    <col min="4885" max="4885" width="11.875" style="74" customWidth="1"/>
    <col min="4886" max="5117" width="19.375" style="74"/>
    <col min="5118" max="5119" width="4.375" style="74" customWidth="1"/>
    <col min="5120" max="5139" width="3.875" style="74" customWidth="1"/>
    <col min="5140" max="5140" width="9" style="74" customWidth="1"/>
    <col min="5141" max="5141" width="11.875" style="74" customWidth="1"/>
    <col min="5142" max="5373" width="19.375" style="74"/>
    <col min="5374" max="5375" width="4.375" style="74" customWidth="1"/>
    <col min="5376" max="5395" width="3.875" style="74" customWidth="1"/>
    <col min="5396" max="5396" width="9" style="74" customWidth="1"/>
    <col min="5397" max="5397" width="11.875" style="74" customWidth="1"/>
    <col min="5398" max="5629" width="19.375" style="74"/>
    <col min="5630" max="5631" width="4.375" style="74" customWidth="1"/>
    <col min="5632" max="5651" width="3.875" style="74" customWidth="1"/>
    <col min="5652" max="5652" width="9" style="74" customWidth="1"/>
    <col min="5653" max="5653" width="11.875" style="74" customWidth="1"/>
    <col min="5654" max="5885" width="19.375" style="74"/>
    <col min="5886" max="5887" width="4.375" style="74" customWidth="1"/>
    <col min="5888" max="5907" width="3.875" style="74" customWidth="1"/>
    <col min="5908" max="5908" width="9" style="74" customWidth="1"/>
    <col min="5909" max="5909" width="11.875" style="74" customWidth="1"/>
    <col min="5910" max="6141" width="19.375" style="74"/>
    <col min="6142" max="6143" width="4.375" style="74" customWidth="1"/>
    <col min="6144" max="6163" width="3.875" style="74" customWidth="1"/>
    <col min="6164" max="6164" width="9" style="74" customWidth="1"/>
    <col min="6165" max="6165" width="11.875" style="74" customWidth="1"/>
    <col min="6166" max="6397" width="19.375" style="74"/>
    <col min="6398" max="6399" width="4.375" style="74" customWidth="1"/>
    <col min="6400" max="6419" width="3.875" style="74" customWidth="1"/>
    <col min="6420" max="6420" width="9" style="74" customWidth="1"/>
    <col min="6421" max="6421" width="11.875" style="74" customWidth="1"/>
    <col min="6422" max="6653" width="19.375" style="74"/>
    <col min="6654" max="6655" width="4.375" style="74" customWidth="1"/>
    <col min="6656" max="6675" width="3.875" style="74" customWidth="1"/>
    <col min="6676" max="6676" width="9" style="74" customWidth="1"/>
    <col min="6677" max="6677" width="11.875" style="74" customWidth="1"/>
    <col min="6678" max="6909" width="19.375" style="74"/>
    <col min="6910" max="6911" width="4.375" style="74" customWidth="1"/>
    <col min="6912" max="6931" width="3.875" style="74" customWidth="1"/>
    <col min="6932" max="6932" width="9" style="74" customWidth="1"/>
    <col min="6933" max="6933" width="11.875" style="74" customWidth="1"/>
    <col min="6934" max="7165" width="19.375" style="74"/>
    <col min="7166" max="7167" width="4.375" style="74" customWidth="1"/>
    <col min="7168" max="7187" width="3.875" style="74" customWidth="1"/>
    <col min="7188" max="7188" width="9" style="74" customWidth="1"/>
    <col min="7189" max="7189" width="11.875" style="74" customWidth="1"/>
    <col min="7190" max="7421" width="19.375" style="74"/>
    <col min="7422" max="7423" width="4.375" style="74" customWidth="1"/>
    <col min="7424" max="7443" width="3.875" style="74" customWidth="1"/>
    <col min="7444" max="7444" width="9" style="74" customWidth="1"/>
    <col min="7445" max="7445" width="11.875" style="74" customWidth="1"/>
    <col min="7446" max="7677" width="19.375" style="74"/>
    <col min="7678" max="7679" width="4.375" style="74" customWidth="1"/>
    <col min="7680" max="7699" width="3.875" style="74" customWidth="1"/>
    <col min="7700" max="7700" width="9" style="74" customWidth="1"/>
    <col min="7701" max="7701" width="11.875" style="74" customWidth="1"/>
    <col min="7702" max="7933" width="19.375" style="74"/>
    <col min="7934" max="7935" width="4.375" style="74" customWidth="1"/>
    <col min="7936" max="7955" width="3.875" style="74" customWidth="1"/>
    <col min="7956" max="7956" width="9" style="74" customWidth="1"/>
    <col min="7957" max="7957" width="11.875" style="74" customWidth="1"/>
    <col min="7958" max="8189" width="19.375" style="74"/>
    <col min="8190" max="8191" width="4.375" style="74" customWidth="1"/>
    <col min="8192" max="8211" width="3.875" style="74" customWidth="1"/>
    <col min="8212" max="8212" width="9" style="74" customWidth="1"/>
    <col min="8213" max="8213" width="11.875" style="74" customWidth="1"/>
    <col min="8214" max="8445" width="19.375" style="74"/>
    <col min="8446" max="8447" width="4.375" style="74" customWidth="1"/>
    <col min="8448" max="8467" width="3.875" style="74" customWidth="1"/>
    <col min="8468" max="8468" width="9" style="74" customWidth="1"/>
    <col min="8469" max="8469" width="11.875" style="74" customWidth="1"/>
    <col min="8470" max="8701" width="19.375" style="74"/>
    <col min="8702" max="8703" width="4.375" style="74" customWidth="1"/>
    <col min="8704" max="8723" width="3.875" style="74" customWidth="1"/>
    <col min="8724" max="8724" width="9" style="74" customWidth="1"/>
    <col min="8725" max="8725" width="11.875" style="74" customWidth="1"/>
    <col min="8726" max="8957" width="19.375" style="74"/>
    <col min="8958" max="8959" width="4.375" style="74" customWidth="1"/>
    <col min="8960" max="8979" width="3.875" style="74" customWidth="1"/>
    <col min="8980" max="8980" width="9" style="74" customWidth="1"/>
    <col min="8981" max="8981" width="11.875" style="74" customWidth="1"/>
    <col min="8982" max="9213" width="19.375" style="74"/>
    <col min="9214" max="9215" width="4.375" style="74" customWidth="1"/>
    <col min="9216" max="9235" width="3.875" style="74" customWidth="1"/>
    <col min="9236" max="9236" width="9" style="74" customWidth="1"/>
    <col min="9237" max="9237" width="11.875" style="74" customWidth="1"/>
    <col min="9238" max="9469" width="19.375" style="74"/>
    <col min="9470" max="9471" width="4.375" style="74" customWidth="1"/>
    <col min="9472" max="9491" width="3.875" style="74" customWidth="1"/>
    <col min="9492" max="9492" width="9" style="74" customWidth="1"/>
    <col min="9493" max="9493" width="11.875" style="74" customWidth="1"/>
    <col min="9494" max="9725" width="19.375" style="74"/>
    <col min="9726" max="9727" width="4.375" style="74" customWidth="1"/>
    <col min="9728" max="9747" width="3.875" style="74" customWidth="1"/>
    <col min="9748" max="9748" width="9" style="74" customWidth="1"/>
    <col min="9749" max="9749" width="11.875" style="74" customWidth="1"/>
    <col min="9750" max="9981" width="19.375" style="74"/>
    <col min="9982" max="9983" width="4.375" style="74" customWidth="1"/>
    <col min="9984" max="10003" width="3.875" style="74" customWidth="1"/>
    <col min="10004" max="10004" width="9" style="74" customWidth="1"/>
    <col min="10005" max="10005" width="11.875" style="74" customWidth="1"/>
    <col min="10006" max="10237" width="19.375" style="74"/>
    <col min="10238" max="10239" width="4.375" style="74" customWidth="1"/>
    <col min="10240" max="10259" width="3.875" style="74" customWidth="1"/>
    <col min="10260" max="10260" width="9" style="74" customWidth="1"/>
    <col min="10261" max="10261" width="11.875" style="74" customWidth="1"/>
    <col min="10262" max="10493" width="19.375" style="74"/>
    <col min="10494" max="10495" width="4.375" style="74" customWidth="1"/>
    <col min="10496" max="10515" width="3.875" style="74" customWidth="1"/>
    <col min="10516" max="10516" width="9" style="74" customWidth="1"/>
    <col min="10517" max="10517" width="11.875" style="74" customWidth="1"/>
    <col min="10518" max="10749" width="19.375" style="74"/>
    <col min="10750" max="10751" width="4.375" style="74" customWidth="1"/>
    <col min="10752" max="10771" width="3.875" style="74" customWidth="1"/>
    <col min="10772" max="10772" width="9" style="74" customWidth="1"/>
    <col min="10773" max="10773" width="11.875" style="74" customWidth="1"/>
    <col min="10774" max="11005" width="19.375" style="74"/>
    <col min="11006" max="11007" width="4.375" style="74" customWidth="1"/>
    <col min="11008" max="11027" width="3.875" style="74" customWidth="1"/>
    <col min="11028" max="11028" width="9" style="74" customWidth="1"/>
    <col min="11029" max="11029" width="11.875" style="74" customWidth="1"/>
    <col min="11030" max="11261" width="19.375" style="74"/>
    <col min="11262" max="11263" width="4.375" style="74" customWidth="1"/>
    <col min="11264" max="11283" width="3.875" style="74" customWidth="1"/>
    <col min="11284" max="11284" width="9" style="74" customWidth="1"/>
    <col min="11285" max="11285" width="11.875" style="74" customWidth="1"/>
    <col min="11286" max="11517" width="19.375" style="74"/>
    <col min="11518" max="11519" width="4.375" style="74" customWidth="1"/>
    <col min="11520" max="11539" width="3.875" style="74" customWidth="1"/>
    <col min="11540" max="11540" width="9" style="74" customWidth="1"/>
    <col min="11541" max="11541" width="11.875" style="74" customWidth="1"/>
    <col min="11542" max="11773" width="19.375" style="74"/>
    <col min="11774" max="11775" width="4.375" style="74" customWidth="1"/>
    <col min="11776" max="11795" width="3.875" style="74" customWidth="1"/>
    <col min="11796" max="11796" width="9" style="74" customWidth="1"/>
    <col min="11797" max="11797" width="11.875" style="74" customWidth="1"/>
    <col min="11798" max="12029" width="19.375" style="74"/>
    <col min="12030" max="12031" width="4.375" style="74" customWidth="1"/>
    <col min="12032" max="12051" width="3.875" style="74" customWidth="1"/>
    <col min="12052" max="12052" width="9" style="74" customWidth="1"/>
    <col min="12053" max="12053" width="11.875" style="74" customWidth="1"/>
    <col min="12054" max="12285" width="19.375" style="74"/>
    <col min="12286" max="12287" width="4.375" style="74" customWidth="1"/>
    <col min="12288" max="12307" width="3.875" style="74" customWidth="1"/>
    <col min="12308" max="12308" width="9" style="74" customWidth="1"/>
    <col min="12309" max="12309" width="11.875" style="74" customWidth="1"/>
    <col min="12310" max="12541" width="19.375" style="74"/>
    <col min="12542" max="12543" width="4.375" style="74" customWidth="1"/>
    <col min="12544" max="12563" width="3.875" style="74" customWidth="1"/>
    <col min="12564" max="12564" width="9" style="74" customWidth="1"/>
    <col min="12565" max="12565" width="11.875" style="74" customWidth="1"/>
    <col min="12566" max="12797" width="19.375" style="74"/>
    <col min="12798" max="12799" width="4.375" style="74" customWidth="1"/>
    <col min="12800" max="12819" width="3.875" style="74" customWidth="1"/>
    <col min="12820" max="12820" width="9" style="74" customWidth="1"/>
    <col min="12821" max="12821" width="11.875" style="74" customWidth="1"/>
    <col min="12822" max="13053" width="19.375" style="74"/>
    <col min="13054" max="13055" width="4.375" style="74" customWidth="1"/>
    <col min="13056" max="13075" width="3.875" style="74" customWidth="1"/>
    <col min="13076" max="13076" width="9" style="74" customWidth="1"/>
    <col min="13077" max="13077" width="11.875" style="74" customWidth="1"/>
    <col min="13078" max="13309" width="19.375" style="74"/>
    <col min="13310" max="13311" width="4.375" style="74" customWidth="1"/>
    <col min="13312" max="13331" width="3.875" style="74" customWidth="1"/>
    <col min="13332" max="13332" width="9" style="74" customWidth="1"/>
    <col min="13333" max="13333" width="11.875" style="74" customWidth="1"/>
    <col min="13334" max="13565" width="19.375" style="74"/>
    <col min="13566" max="13567" width="4.375" style="74" customWidth="1"/>
    <col min="13568" max="13587" width="3.875" style="74" customWidth="1"/>
    <col min="13588" max="13588" width="9" style="74" customWidth="1"/>
    <col min="13589" max="13589" width="11.875" style="74" customWidth="1"/>
    <col min="13590" max="13821" width="19.375" style="74"/>
    <col min="13822" max="13823" width="4.375" style="74" customWidth="1"/>
    <col min="13824" max="13843" width="3.875" style="74" customWidth="1"/>
    <col min="13844" max="13844" width="9" style="74" customWidth="1"/>
    <col min="13845" max="13845" width="11.875" style="74" customWidth="1"/>
    <col min="13846" max="14077" width="19.375" style="74"/>
    <col min="14078" max="14079" width="4.375" style="74" customWidth="1"/>
    <col min="14080" max="14099" width="3.875" style="74" customWidth="1"/>
    <col min="14100" max="14100" width="9" style="74" customWidth="1"/>
    <col min="14101" max="14101" width="11.875" style="74" customWidth="1"/>
    <col min="14102" max="14333" width="19.375" style="74"/>
    <col min="14334" max="14335" width="4.375" style="74" customWidth="1"/>
    <col min="14336" max="14355" width="3.875" style="74" customWidth="1"/>
    <col min="14356" max="14356" width="9" style="74" customWidth="1"/>
    <col min="14357" max="14357" width="11.875" style="74" customWidth="1"/>
    <col min="14358" max="14589" width="19.375" style="74"/>
    <col min="14590" max="14591" width="4.375" style="74" customWidth="1"/>
    <col min="14592" max="14611" width="3.875" style="74" customWidth="1"/>
    <col min="14612" max="14612" width="9" style="74" customWidth="1"/>
    <col min="14613" max="14613" width="11.875" style="74" customWidth="1"/>
    <col min="14614" max="14845" width="19.375" style="74"/>
    <col min="14846" max="14847" width="4.375" style="74" customWidth="1"/>
    <col min="14848" max="14867" width="3.875" style="74" customWidth="1"/>
    <col min="14868" max="14868" width="9" style="74" customWidth="1"/>
    <col min="14869" max="14869" width="11.875" style="74" customWidth="1"/>
    <col min="14870" max="15101" width="19.375" style="74"/>
    <col min="15102" max="15103" width="4.375" style="74" customWidth="1"/>
    <col min="15104" max="15123" width="3.875" style="74" customWidth="1"/>
    <col min="15124" max="15124" width="9" style="74" customWidth="1"/>
    <col min="15125" max="15125" width="11.875" style="74" customWidth="1"/>
    <col min="15126" max="15357" width="19.375" style="74"/>
    <col min="15358" max="15359" width="4.375" style="74" customWidth="1"/>
    <col min="15360" max="15379" width="3.875" style="74" customWidth="1"/>
    <col min="15380" max="15380" width="9" style="74" customWidth="1"/>
    <col min="15381" max="15381" width="11.875" style="74" customWidth="1"/>
    <col min="15382" max="15613" width="19.375" style="74"/>
    <col min="15614" max="15615" width="4.375" style="74" customWidth="1"/>
    <col min="15616" max="15635" width="3.875" style="74" customWidth="1"/>
    <col min="15636" max="15636" width="9" style="74" customWidth="1"/>
    <col min="15637" max="15637" width="11.875" style="74" customWidth="1"/>
    <col min="15638" max="15869" width="19.375" style="74"/>
    <col min="15870" max="15871" width="4.375" style="74" customWidth="1"/>
    <col min="15872" max="15891" width="3.875" style="74" customWidth="1"/>
    <col min="15892" max="15892" width="9" style="74" customWidth="1"/>
    <col min="15893" max="15893" width="11.875" style="74" customWidth="1"/>
    <col min="15894" max="16125" width="19.375" style="74"/>
    <col min="16126" max="16127" width="4.375" style="74" customWidth="1"/>
    <col min="16128" max="16147" width="3.875" style="74" customWidth="1"/>
    <col min="16148" max="16148" width="9" style="74" customWidth="1"/>
    <col min="16149" max="16149" width="11.875" style="74" customWidth="1"/>
    <col min="16150" max="16384" width="19.375" style="74"/>
  </cols>
  <sheetData>
    <row r="1" spans="1:23" s="89" customFormat="1" ht="19.5" customHeight="1">
      <c r="A1" s="88"/>
      <c r="B1" s="88"/>
      <c r="C1" s="88"/>
      <c r="P1" s="379" t="s">
        <v>186</v>
      </c>
      <c r="Q1" s="379"/>
      <c r="R1" s="379"/>
      <c r="S1" s="379"/>
      <c r="T1" s="379"/>
      <c r="U1" s="379"/>
      <c r="V1" s="379"/>
      <c r="W1" s="379"/>
    </row>
    <row r="2" spans="1:23" s="89" customFormat="1" ht="14.25"/>
    <row r="3" spans="1:23" s="89" customFormat="1" ht="19.5" customHeight="1">
      <c r="A3" s="381" t="s">
        <v>43</v>
      </c>
      <c r="B3" s="381"/>
      <c r="C3" s="381"/>
      <c r="D3" s="381"/>
      <c r="E3" s="381"/>
      <c r="F3" s="381"/>
      <c r="G3" s="381"/>
      <c r="H3" s="381"/>
      <c r="I3" s="381"/>
      <c r="J3" s="381"/>
      <c r="K3" s="381"/>
      <c r="L3" s="381"/>
      <c r="M3" s="381"/>
      <c r="N3" s="381"/>
      <c r="O3" s="381"/>
      <c r="P3" s="381"/>
      <c r="Q3" s="381"/>
      <c r="R3" s="381"/>
      <c r="S3" s="381"/>
      <c r="T3" s="381"/>
      <c r="U3" s="381"/>
      <c r="V3" s="381"/>
      <c r="W3" s="381"/>
    </row>
    <row r="4" spans="1:23" s="89" customFormat="1" ht="14.25"/>
    <row r="5" spans="1:23" s="89" customFormat="1" ht="19.5" customHeight="1">
      <c r="A5" s="88" t="s">
        <v>44</v>
      </c>
      <c r="B5" s="88"/>
      <c r="C5" s="88"/>
      <c r="D5" s="88"/>
      <c r="E5" s="88"/>
    </row>
    <row r="6" spans="1:23" s="89" customFormat="1" ht="14.25"/>
    <row r="7" spans="1:23" s="89" customFormat="1" ht="19.5" customHeight="1">
      <c r="M7" s="380" t="s">
        <v>18</v>
      </c>
      <c r="N7" s="380"/>
      <c r="O7" s="380"/>
      <c r="P7" s="77"/>
      <c r="Q7" s="149" t="s">
        <v>184</v>
      </c>
      <c r="R7" s="77"/>
      <c r="S7" s="77"/>
      <c r="T7" s="77"/>
      <c r="U7" s="77"/>
      <c r="V7" s="77"/>
      <c r="W7" s="77"/>
    </row>
    <row r="8" spans="1:23" s="89" customFormat="1" ht="6" customHeight="1">
      <c r="M8" s="90"/>
      <c r="N8" s="90"/>
      <c r="O8" s="90"/>
      <c r="P8" s="91"/>
      <c r="Q8" s="150"/>
      <c r="R8" s="90"/>
      <c r="S8" s="90"/>
      <c r="T8" s="90"/>
      <c r="U8" s="90"/>
      <c r="V8" s="90"/>
      <c r="W8" s="90"/>
    </row>
    <row r="9" spans="1:23" s="89" customFormat="1" ht="19.5" customHeight="1">
      <c r="M9" s="380" t="s">
        <v>19</v>
      </c>
      <c r="N9" s="380"/>
      <c r="O9" s="380"/>
      <c r="Q9" s="151" t="s">
        <v>185</v>
      </c>
      <c r="R9" s="148"/>
      <c r="S9" s="148"/>
      <c r="T9" s="148"/>
      <c r="U9" s="148"/>
      <c r="V9" s="148"/>
    </row>
    <row r="10" spans="1:23" s="89" customFormat="1" ht="14.25"/>
    <row r="11" spans="1:23" s="89" customFormat="1" ht="14.25"/>
    <row r="12" spans="1:23" s="89" customFormat="1" ht="19.5" customHeight="1">
      <c r="A12" s="92" t="s">
        <v>187</v>
      </c>
      <c r="B12" s="92"/>
      <c r="C12" s="92"/>
      <c r="D12" s="92"/>
      <c r="E12" s="92"/>
      <c r="F12" s="92"/>
      <c r="G12" s="92"/>
      <c r="H12" s="92"/>
      <c r="I12" s="92"/>
      <c r="J12" s="92"/>
      <c r="K12" s="92"/>
      <c r="L12" s="92"/>
      <c r="M12" s="92"/>
      <c r="N12" s="92"/>
      <c r="O12" s="92"/>
      <c r="P12" s="92"/>
      <c r="Q12" s="92"/>
      <c r="R12" s="92"/>
      <c r="S12" s="92"/>
      <c r="T12" s="92"/>
      <c r="U12" s="92"/>
      <c r="V12" s="92"/>
      <c r="W12" s="92"/>
    </row>
    <row r="13" spans="1:23" s="89" customFormat="1" ht="19.5" customHeight="1">
      <c r="A13" s="92" t="s">
        <v>108</v>
      </c>
      <c r="B13" s="92"/>
      <c r="C13" s="92"/>
      <c r="D13" s="92"/>
      <c r="E13" s="92"/>
      <c r="F13" s="92"/>
      <c r="G13" s="92"/>
      <c r="H13" s="92"/>
      <c r="I13" s="92"/>
      <c r="J13" s="92"/>
      <c r="K13" s="92"/>
      <c r="L13" s="92"/>
      <c r="M13" s="92"/>
      <c r="N13" s="92"/>
      <c r="O13" s="92"/>
      <c r="P13" s="92"/>
      <c r="Q13" s="92"/>
      <c r="R13" s="92"/>
      <c r="S13" s="92"/>
      <c r="T13" s="92"/>
      <c r="U13" s="92"/>
      <c r="V13" s="92"/>
      <c r="W13" s="92"/>
    </row>
    <row r="14" spans="1:23" s="89" customFormat="1" ht="19.5" customHeight="1"/>
    <row r="15" spans="1:23" s="89" customFormat="1" ht="19.5" customHeight="1">
      <c r="A15" s="382" t="s">
        <v>20</v>
      </c>
      <c r="B15" s="382"/>
      <c r="C15" s="382"/>
      <c r="D15" s="382"/>
      <c r="E15" s="382"/>
      <c r="F15" s="382"/>
      <c r="G15" s="382"/>
      <c r="H15" s="382"/>
      <c r="I15" s="382"/>
      <c r="J15" s="382"/>
      <c r="K15" s="382"/>
      <c r="L15" s="382"/>
      <c r="M15" s="382"/>
      <c r="N15" s="382"/>
      <c r="O15" s="382"/>
      <c r="P15" s="382"/>
      <c r="Q15" s="382"/>
      <c r="R15" s="382"/>
      <c r="S15" s="382"/>
      <c r="T15" s="382"/>
      <c r="U15" s="382"/>
      <c r="V15" s="382"/>
    </row>
    <row r="16" spans="1:23" s="89" customFormat="1" ht="19.5" customHeight="1"/>
    <row r="17" spans="1:25" s="78" customFormat="1" ht="16.5" customHeight="1">
      <c r="A17" s="76" t="s">
        <v>21</v>
      </c>
      <c r="B17" s="76"/>
      <c r="C17" s="76"/>
      <c r="D17" s="76"/>
      <c r="E17" s="76"/>
      <c r="F17" s="76"/>
      <c r="G17" s="76"/>
      <c r="H17" s="76"/>
      <c r="I17" s="76"/>
      <c r="J17" s="76"/>
      <c r="K17" s="76"/>
      <c r="L17" s="76"/>
      <c r="M17" s="76"/>
      <c r="N17" s="76"/>
      <c r="O17" s="76"/>
      <c r="P17" s="76"/>
      <c r="Q17" s="76"/>
      <c r="R17" s="76"/>
      <c r="S17" s="76"/>
      <c r="T17" s="76"/>
      <c r="U17" s="76"/>
      <c r="V17" s="76"/>
      <c r="W17" s="76"/>
    </row>
    <row r="18" spans="1:25" s="78" customFormat="1" ht="18" customHeight="1">
      <c r="A18" s="76"/>
      <c r="B18" s="76"/>
      <c r="C18" s="375" t="s">
        <v>53</v>
      </c>
      <c r="D18" s="375"/>
      <c r="E18" s="375"/>
      <c r="F18" s="375"/>
      <c r="G18" s="383" t="str">
        <f>IF('点検結果報告書（例）'!G18="","",'点検結果報告書（例）'!G18)</f>
        <v>○○○介護センター</v>
      </c>
      <c r="H18" s="383"/>
      <c r="I18" s="383"/>
      <c r="J18" s="383"/>
      <c r="K18" s="383"/>
      <c r="L18" s="383"/>
      <c r="M18" s="383"/>
      <c r="N18" s="383"/>
      <c r="O18" s="383"/>
      <c r="P18" s="383"/>
      <c r="Q18" s="383"/>
      <c r="R18" s="383"/>
      <c r="S18" s="383"/>
      <c r="T18" s="383"/>
      <c r="U18" s="383"/>
      <c r="V18" s="383"/>
      <c r="W18" s="383"/>
      <c r="X18" s="93"/>
      <c r="Y18" s="93"/>
    </row>
    <row r="19" spans="1:25" s="78" customFormat="1" ht="18" customHeight="1">
      <c r="C19" s="375" t="s">
        <v>54</v>
      </c>
      <c r="D19" s="375"/>
      <c r="E19" s="375"/>
      <c r="F19" s="375"/>
      <c r="G19" s="383" t="str">
        <f>IF('点検結果報告書（例）'!G19="","",'点検結果報告書（例）'!G19)</f>
        <v>名古屋市中区○○○○</v>
      </c>
      <c r="H19" s="383"/>
      <c r="I19" s="383"/>
      <c r="J19" s="383"/>
      <c r="K19" s="383"/>
      <c r="L19" s="383"/>
      <c r="M19" s="383"/>
      <c r="N19" s="383"/>
      <c r="O19" s="383"/>
      <c r="P19" s="383"/>
      <c r="Q19" s="383"/>
      <c r="R19" s="383"/>
      <c r="S19" s="383"/>
      <c r="T19" s="383"/>
      <c r="U19" s="383"/>
      <c r="V19" s="383"/>
      <c r="W19" s="383"/>
      <c r="X19" s="93"/>
      <c r="Y19" s="93"/>
    </row>
    <row r="20" spans="1:25" s="78" customFormat="1" ht="18" customHeight="1">
      <c r="B20" s="375" t="s">
        <v>55</v>
      </c>
      <c r="C20" s="375"/>
      <c r="D20" s="375"/>
      <c r="E20" s="375"/>
      <c r="F20" s="375"/>
      <c r="G20" s="376" t="str">
        <f>IF('点検結果報告書（例）'!G20="","",'点検結果報告書（例）'!G20)</f>
        <v>237○○○</v>
      </c>
      <c r="H20" s="376"/>
      <c r="I20" s="376"/>
      <c r="J20" s="376"/>
      <c r="K20" s="376"/>
      <c r="L20" s="376"/>
      <c r="M20" s="376"/>
      <c r="N20" s="152"/>
      <c r="O20" s="152"/>
      <c r="P20" s="152"/>
      <c r="Q20" s="152"/>
      <c r="R20" s="152"/>
      <c r="S20" s="152"/>
      <c r="T20" s="152"/>
      <c r="U20" s="152"/>
      <c r="V20" s="152"/>
      <c r="W20" s="152"/>
    </row>
    <row r="21" spans="1:25" s="78" customFormat="1" ht="18" customHeight="1">
      <c r="B21" s="375" t="s">
        <v>56</v>
      </c>
      <c r="C21" s="375"/>
      <c r="D21" s="375"/>
      <c r="E21" s="375"/>
      <c r="F21" s="375"/>
      <c r="G21" s="376" t="str">
        <f>IF('点検結果報告書（例）'!G21="","",'点検結果報告書（例）'!G21)</f>
        <v>訪問介護</v>
      </c>
      <c r="H21" s="376"/>
      <c r="I21" s="376"/>
      <c r="J21" s="376"/>
      <c r="K21" s="376"/>
      <c r="L21" s="376"/>
      <c r="M21" s="376"/>
      <c r="N21" s="152"/>
      <c r="O21" s="152"/>
      <c r="P21" s="152"/>
      <c r="Q21" s="152"/>
      <c r="R21" s="152"/>
      <c r="S21" s="152"/>
      <c r="T21" s="152"/>
      <c r="U21" s="152"/>
      <c r="V21" s="152"/>
      <c r="W21" s="152"/>
    </row>
    <row r="22" spans="1:25" s="78" customFormat="1" ht="14.25"/>
    <row r="23" spans="1:25" s="78" customFormat="1" ht="16.5" customHeight="1">
      <c r="A23" s="76" t="s">
        <v>22</v>
      </c>
      <c r="B23" s="76"/>
      <c r="C23" s="76"/>
      <c r="D23" s="76"/>
      <c r="E23" s="76"/>
      <c r="F23" s="76"/>
      <c r="G23" s="76"/>
      <c r="H23" s="76"/>
      <c r="I23" s="76"/>
      <c r="J23" s="76"/>
      <c r="K23" s="76"/>
      <c r="L23" s="76"/>
      <c r="M23" s="76"/>
      <c r="N23" s="76"/>
      <c r="O23" s="76"/>
      <c r="P23" s="76"/>
      <c r="Q23" s="76"/>
      <c r="R23" s="76"/>
      <c r="S23" s="76"/>
      <c r="T23" s="76"/>
      <c r="U23" s="76"/>
      <c r="V23" s="76"/>
      <c r="W23" s="76"/>
    </row>
    <row r="24" spans="1:25" s="78" customFormat="1" ht="8.25" customHeight="1">
      <c r="A24" s="76"/>
      <c r="B24" s="76"/>
      <c r="C24" s="76"/>
      <c r="D24" s="76"/>
      <c r="E24" s="76"/>
      <c r="F24" s="76"/>
      <c r="G24" s="76"/>
      <c r="H24" s="76"/>
      <c r="I24" s="76"/>
      <c r="J24" s="76"/>
      <c r="K24" s="76"/>
      <c r="L24" s="76"/>
      <c r="M24" s="76"/>
      <c r="N24" s="76"/>
      <c r="O24" s="76"/>
      <c r="P24" s="76"/>
      <c r="Q24" s="76"/>
      <c r="R24" s="76"/>
      <c r="S24" s="76"/>
      <c r="T24" s="76"/>
      <c r="U24" s="76"/>
      <c r="V24" s="76"/>
      <c r="W24" s="76"/>
    </row>
    <row r="25" spans="1:25" s="78" customFormat="1" ht="16.5" customHeight="1">
      <c r="A25" s="76"/>
      <c r="B25" s="378">
        <f>IF('点検結果報告書（例）'!B25="","",'点検結果報告書（例）'!B25)</f>
        <v>2019</v>
      </c>
      <c r="C25" s="378"/>
      <c r="D25" s="378"/>
      <c r="E25" s="76" t="s">
        <v>23</v>
      </c>
      <c r="F25" s="153">
        <f>IF('点検結果報告書（例）'!F25="","",'点検結果報告書（例）'!F25)</f>
        <v>4</v>
      </c>
      <c r="G25" s="76" t="s">
        <v>24</v>
      </c>
      <c r="H25" s="76" t="s">
        <v>25</v>
      </c>
      <c r="I25" s="76"/>
      <c r="J25" s="76" t="s">
        <v>109</v>
      </c>
      <c r="K25" s="76"/>
      <c r="L25" s="378">
        <f>IF('点検結果報告書（例）'!L25="","",'点検結果報告書（例）'!L25)</f>
        <v>2019</v>
      </c>
      <c r="M25" s="378"/>
      <c r="N25" s="378"/>
      <c r="O25" s="76" t="s">
        <v>23</v>
      </c>
      <c r="P25" s="153">
        <f>IF('点検結果報告書（例）'!P25="","",'点検結果報告書（例）'!P25)</f>
        <v>6</v>
      </c>
      <c r="Q25" s="76" t="s">
        <v>24</v>
      </c>
      <c r="R25" s="76" t="s">
        <v>25</v>
      </c>
      <c r="S25" s="76"/>
      <c r="T25" s="76"/>
      <c r="U25" s="76"/>
      <c r="V25" s="76"/>
      <c r="W25" s="76"/>
      <c r="X25" s="76"/>
    </row>
    <row r="26" spans="1:25" s="78" customFormat="1" ht="16.5" customHeight="1">
      <c r="A26" s="76"/>
      <c r="B26" s="76"/>
    </row>
    <row r="27" spans="1:25" s="78" customFormat="1" ht="16.5" customHeight="1">
      <c r="A27" s="76" t="s">
        <v>27</v>
      </c>
      <c r="B27" s="76"/>
      <c r="C27" s="76"/>
      <c r="D27" s="76"/>
      <c r="E27" s="76"/>
      <c r="F27" s="76"/>
      <c r="G27" s="76"/>
      <c r="H27" s="76"/>
      <c r="I27" s="76"/>
      <c r="J27" s="76"/>
      <c r="K27" s="76"/>
      <c r="L27" s="76"/>
      <c r="M27" s="76"/>
      <c r="N27" s="76"/>
      <c r="O27" s="76"/>
      <c r="P27" s="76"/>
      <c r="Q27" s="76"/>
      <c r="R27" s="76"/>
      <c r="S27" s="76"/>
      <c r="T27" s="76"/>
      <c r="U27" s="76"/>
      <c r="V27" s="76"/>
      <c r="W27" s="76"/>
    </row>
    <row r="28" spans="1:25" s="78" customFormat="1" ht="16.5" customHeight="1">
      <c r="C28" s="377" t="str">
        <f>IF('点検結果報告書（例）'!C28="","",'点検結果報告書（例）'!C28)</f>
        <v>訪問介護の対象ではないサービスを実施していたため。</v>
      </c>
      <c r="D28" s="377"/>
      <c r="E28" s="377"/>
      <c r="F28" s="377"/>
      <c r="G28" s="377"/>
      <c r="H28" s="377"/>
      <c r="I28" s="377"/>
      <c r="J28" s="377"/>
      <c r="K28" s="377"/>
      <c r="L28" s="377"/>
      <c r="M28" s="377"/>
      <c r="N28" s="377"/>
      <c r="O28" s="377"/>
      <c r="P28" s="377"/>
      <c r="Q28" s="377"/>
      <c r="R28" s="377"/>
      <c r="S28" s="377"/>
      <c r="T28" s="377"/>
      <c r="U28" s="377"/>
      <c r="V28" s="377"/>
      <c r="W28" s="377"/>
    </row>
    <row r="29" spans="1:25" s="78" customFormat="1" ht="16.5" customHeight="1">
      <c r="C29" s="377"/>
      <c r="D29" s="377"/>
      <c r="E29" s="377"/>
      <c r="F29" s="377"/>
      <c r="G29" s="377"/>
      <c r="H29" s="377"/>
      <c r="I29" s="377"/>
      <c r="J29" s="377"/>
      <c r="K29" s="377"/>
      <c r="L29" s="377"/>
      <c r="M29" s="377"/>
      <c r="N29" s="377"/>
      <c r="O29" s="377"/>
      <c r="P29" s="377"/>
      <c r="Q29" s="377"/>
      <c r="R29" s="377"/>
      <c r="S29" s="377"/>
      <c r="T29" s="377"/>
      <c r="U29" s="377"/>
      <c r="V29" s="377"/>
      <c r="W29" s="377"/>
    </row>
    <row r="30" spans="1:25" s="89" customFormat="1" ht="5.25" customHeight="1">
      <c r="A30" s="78"/>
      <c r="B30" s="78"/>
      <c r="C30" s="78"/>
      <c r="D30" s="78"/>
      <c r="E30" s="78"/>
      <c r="F30" s="78"/>
      <c r="G30" s="78"/>
      <c r="H30" s="78"/>
      <c r="I30" s="78"/>
      <c r="J30" s="78"/>
      <c r="K30" s="78"/>
      <c r="L30" s="78"/>
      <c r="M30" s="78"/>
      <c r="N30" s="78"/>
      <c r="O30" s="78"/>
      <c r="P30" s="78"/>
      <c r="Q30" s="78"/>
      <c r="R30" s="78"/>
      <c r="S30" s="78"/>
      <c r="T30" s="78"/>
      <c r="U30" s="78"/>
      <c r="V30" s="78"/>
      <c r="W30" s="78"/>
    </row>
    <row r="31" spans="1:25" s="89" customFormat="1" ht="20.25" customHeight="1">
      <c r="A31" s="77" t="s">
        <v>112</v>
      </c>
      <c r="B31" s="78"/>
      <c r="C31" s="78"/>
      <c r="D31" s="78"/>
      <c r="E31" s="78"/>
      <c r="F31" s="78"/>
      <c r="G31" s="78"/>
      <c r="H31" s="78"/>
      <c r="I31" s="78"/>
      <c r="J31" s="78"/>
      <c r="K31" s="78"/>
      <c r="L31" s="78"/>
      <c r="M31" s="78"/>
      <c r="N31" s="78"/>
      <c r="O31" s="78"/>
      <c r="P31" s="78"/>
      <c r="Q31" s="78"/>
      <c r="R31" s="78"/>
      <c r="S31" s="78"/>
      <c r="T31" s="78"/>
      <c r="U31" s="78"/>
      <c r="V31" s="78"/>
      <c r="W31" s="78"/>
    </row>
    <row r="32" spans="1:25" s="89" customFormat="1" ht="6.75" customHeight="1">
      <c r="A32" s="78"/>
      <c r="B32" s="78"/>
      <c r="C32" s="78"/>
      <c r="D32" s="78"/>
      <c r="E32" s="78"/>
      <c r="F32" s="78"/>
      <c r="G32" s="78"/>
      <c r="H32" s="78"/>
      <c r="I32" s="78"/>
      <c r="J32" s="78"/>
      <c r="K32" s="78"/>
      <c r="L32" s="78"/>
      <c r="M32" s="78"/>
      <c r="N32" s="78"/>
      <c r="O32" s="78"/>
      <c r="P32" s="78"/>
      <c r="Q32" s="78"/>
      <c r="R32" s="78"/>
      <c r="S32" s="78"/>
      <c r="T32" s="78"/>
      <c r="U32" s="78"/>
      <c r="V32" s="78"/>
      <c r="W32" s="78"/>
    </row>
    <row r="33" spans="2:18" s="96" customFormat="1" ht="20.25" customHeight="1">
      <c r="B33" s="94" t="s">
        <v>113</v>
      </c>
      <c r="C33" s="94"/>
      <c r="D33" s="94"/>
      <c r="E33" s="95"/>
      <c r="F33" s="95"/>
      <c r="G33" s="95"/>
    </row>
    <row r="34" spans="2:18" s="96" customFormat="1" ht="19.5" customHeight="1">
      <c r="C34" s="373" t="s">
        <v>110</v>
      </c>
      <c r="D34" s="373"/>
      <c r="E34" s="373"/>
      <c r="F34" s="373"/>
      <c r="G34" s="373"/>
      <c r="H34" s="94"/>
      <c r="I34" s="97"/>
      <c r="J34" s="374"/>
      <c r="K34" s="374"/>
      <c r="L34" s="374"/>
      <c r="M34" s="374"/>
      <c r="N34" s="98" t="s">
        <v>115</v>
      </c>
      <c r="O34" s="97"/>
    </row>
    <row r="35" spans="2:18" s="96" customFormat="1" ht="19.5" customHeight="1">
      <c r="C35" s="373" t="s">
        <v>111</v>
      </c>
      <c r="D35" s="373"/>
      <c r="E35" s="373"/>
      <c r="F35" s="373"/>
      <c r="G35" s="373"/>
      <c r="H35" s="94"/>
      <c r="I35" s="98"/>
      <c r="J35" s="97"/>
      <c r="K35" s="98"/>
      <c r="L35" s="98" t="s">
        <v>116</v>
      </c>
      <c r="M35" s="97"/>
      <c r="N35" s="98" t="s">
        <v>117</v>
      </c>
      <c r="O35" s="97"/>
      <c r="P35" s="96" t="s">
        <v>118</v>
      </c>
    </row>
    <row r="36" spans="2:18" s="96" customFormat="1" ht="19.5" customHeight="1"/>
    <row r="37" spans="2:18" s="96" customFormat="1" ht="19.5" customHeight="1">
      <c r="B37" s="94" t="s">
        <v>114</v>
      </c>
      <c r="C37" s="94"/>
      <c r="D37" s="94"/>
      <c r="E37" s="95"/>
      <c r="F37" s="95"/>
      <c r="G37" s="95"/>
      <c r="H37" s="95"/>
      <c r="I37" s="95"/>
    </row>
    <row r="38" spans="2:18" s="96" customFormat="1" ht="19.5" customHeight="1">
      <c r="C38" s="373" t="s">
        <v>110</v>
      </c>
      <c r="D38" s="373"/>
      <c r="E38" s="373"/>
      <c r="F38" s="373"/>
      <c r="G38" s="373"/>
      <c r="H38" s="94"/>
      <c r="I38" s="97"/>
      <c r="J38" s="374"/>
      <c r="K38" s="374"/>
      <c r="L38" s="374"/>
      <c r="M38" s="374"/>
      <c r="N38" s="98" t="s">
        <v>115</v>
      </c>
      <c r="O38" s="97"/>
    </row>
    <row r="39" spans="2:18" s="96" customFormat="1" ht="19.5" customHeight="1">
      <c r="C39" s="373" t="s">
        <v>111</v>
      </c>
      <c r="D39" s="373"/>
      <c r="E39" s="373"/>
      <c r="F39" s="373"/>
      <c r="G39" s="373"/>
      <c r="H39" s="94"/>
      <c r="I39" s="99"/>
      <c r="J39" s="97"/>
      <c r="K39" s="98"/>
      <c r="L39" s="98" t="s">
        <v>116</v>
      </c>
      <c r="M39" s="97"/>
      <c r="N39" s="98" t="s">
        <v>117</v>
      </c>
      <c r="O39" s="97"/>
      <c r="P39" s="96" t="s">
        <v>118</v>
      </c>
      <c r="Q39" s="99"/>
      <c r="R39" s="99"/>
    </row>
  </sheetData>
  <mergeCells count="22">
    <mergeCell ref="C18:F18"/>
    <mergeCell ref="C19:F19"/>
    <mergeCell ref="B20:F20"/>
    <mergeCell ref="G20:M20"/>
    <mergeCell ref="G18:W18"/>
    <mergeCell ref="G19:W19"/>
    <mergeCell ref="P1:W1"/>
    <mergeCell ref="M7:O7"/>
    <mergeCell ref="M9:O9"/>
    <mergeCell ref="A3:W3"/>
    <mergeCell ref="A15:V15"/>
    <mergeCell ref="B21:F21"/>
    <mergeCell ref="G21:M21"/>
    <mergeCell ref="C28:W29"/>
    <mergeCell ref="B25:D25"/>
    <mergeCell ref="L25:N25"/>
    <mergeCell ref="C34:G34"/>
    <mergeCell ref="C35:G35"/>
    <mergeCell ref="C38:G38"/>
    <mergeCell ref="C39:G39"/>
    <mergeCell ref="J38:M38"/>
    <mergeCell ref="J34:M34"/>
  </mergeCells>
  <phoneticPr fontId="2"/>
  <pageMargins left="0.78740157480314965" right="0.41" top="0.82677165354330717"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I34"/>
  <sheetViews>
    <sheetView workbookViewId="0"/>
  </sheetViews>
  <sheetFormatPr defaultRowHeight="13.5"/>
  <cols>
    <col min="1" max="1" width="22.125" style="109" customWidth="1"/>
    <col min="2" max="2" width="9" style="110"/>
    <col min="3" max="3" width="22.125" style="109" customWidth="1"/>
    <col min="4" max="4" width="6.5" style="109" bestFit="1" customWidth="1"/>
    <col min="5" max="5" width="20.75" style="109" customWidth="1"/>
    <col min="6" max="8" width="9" style="68"/>
    <col min="9" max="9" width="18.5" style="68" customWidth="1"/>
    <col min="10" max="16384" width="9" style="68"/>
  </cols>
  <sheetData>
    <row r="1" spans="1:9">
      <c r="A1" s="109" t="s">
        <v>102</v>
      </c>
      <c r="C1" s="109" t="s">
        <v>101</v>
      </c>
      <c r="E1" s="109" t="s">
        <v>100</v>
      </c>
      <c r="H1" s="384" t="s">
        <v>147</v>
      </c>
      <c r="I1" s="384"/>
    </row>
    <row r="2" spans="1:9">
      <c r="A2" s="109" t="s">
        <v>145</v>
      </c>
      <c r="C2" s="109" t="s">
        <v>144</v>
      </c>
      <c r="E2" s="109" t="s">
        <v>143</v>
      </c>
      <c r="H2" s="75">
        <v>2013</v>
      </c>
      <c r="I2" s="75" t="s">
        <v>126</v>
      </c>
    </row>
    <row r="3" spans="1:9">
      <c r="A3" s="109" t="s">
        <v>57</v>
      </c>
      <c r="B3" s="110">
        <v>11.05</v>
      </c>
      <c r="C3" s="109" t="s">
        <v>57</v>
      </c>
      <c r="D3" s="110">
        <v>10.84</v>
      </c>
      <c r="E3" s="109" t="s">
        <v>57</v>
      </c>
      <c r="F3" s="1">
        <v>10.7</v>
      </c>
      <c r="H3" s="75">
        <v>2014</v>
      </c>
      <c r="I3" s="75" t="s">
        <v>127</v>
      </c>
    </row>
    <row r="4" spans="1:9">
      <c r="A4" s="109" t="s">
        <v>58</v>
      </c>
      <c r="B4" s="110">
        <v>11.05</v>
      </c>
      <c r="C4" s="109" t="s">
        <v>58</v>
      </c>
      <c r="D4" s="110">
        <v>10.84</v>
      </c>
      <c r="E4" s="109" t="s">
        <v>58</v>
      </c>
      <c r="F4" s="1">
        <v>10.7</v>
      </c>
      <c r="H4" s="75">
        <v>2015</v>
      </c>
      <c r="I4" s="75" t="s">
        <v>128</v>
      </c>
    </row>
    <row r="5" spans="1:9">
      <c r="A5" s="109" t="s">
        <v>59</v>
      </c>
      <c r="B5" s="110">
        <v>11.05</v>
      </c>
      <c r="C5" s="109" t="s">
        <v>59</v>
      </c>
      <c r="D5" s="110">
        <v>10.84</v>
      </c>
      <c r="E5" s="109" t="s">
        <v>59</v>
      </c>
      <c r="F5" s="1">
        <v>10.55</v>
      </c>
      <c r="H5" s="75">
        <v>2016</v>
      </c>
      <c r="I5" s="75" t="s">
        <v>129</v>
      </c>
    </row>
    <row r="6" spans="1:9">
      <c r="A6" s="109" t="s">
        <v>60</v>
      </c>
      <c r="B6" s="110">
        <v>10.83</v>
      </c>
      <c r="C6" s="109" t="s">
        <v>60</v>
      </c>
      <c r="D6" s="110">
        <v>10.66</v>
      </c>
      <c r="E6" s="109" t="s">
        <v>60</v>
      </c>
      <c r="F6" s="1">
        <v>10.55</v>
      </c>
      <c r="H6" s="75">
        <v>2017</v>
      </c>
      <c r="I6" s="75" t="s">
        <v>130</v>
      </c>
    </row>
    <row r="7" spans="1:9">
      <c r="A7" s="109" t="s">
        <v>61</v>
      </c>
      <c r="B7" s="110">
        <v>10.68</v>
      </c>
      <c r="C7" s="109" t="s">
        <v>61</v>
      </c>
      <c r="D7" s="110">
        <v>10.54</v>
      </c>
      <c r="E7" s="109" t="s">
        <v>61</v>
      </c>
      <c r="F7" s="1">
        <v>10.45</v>
      </c>
      <c r="H7" s="75">
        <v>2018</v>
      </c>
      <c r="I7" s="75" t="s">
        <v>131</v>
      </c>
    </row>
    <row r="8" spans="1:9">
      <c r="A8" s="109" t="s">
        <v>62</v>
      </c>
      <c r="B8" s="110">
        <v>10.83</v>
      </c>
      <c r="C8" s="109" t="s">
        <v>62</v>
      </c>
      <c r="D8" s="110">
        <v>10.66</v>
      </c>
      <c r="E8" s="109" t="s">
        <v>62</v>
      </c>
      <c r="F8" s="1">
        <v>10.55</v>
      </c>
      <c r="H8" s="75">
        <v>2019</v>
      </c>
      <c r="I8" s="75" t="s">
        <v>164</v>
      </c>
    </row>
    <row r="9" spans="1:9">
      <c r="A9" s="109" t="s">
        <v>63</v>
      </c>
      <c r="B9" s="110">
        <v>10.83</v>
      </c>
      <c r="C9" s="109" t="s">
        <v>63</v>
      </c>
      <c r="D9" s="110">
        <v>10.54</v>
      </c>
      <c r="E9" s="109" t="s">
        <v>63</v>
      </c>
      <c r="F9" s="1">
        <v>10.45</v>
      </c>
      <c r="H9" s="75">
        <v>2020</v>
      </c>
      <c r="I9" s="75" t="s">
        <v>132</v>
      </c>
    </row>
    <row r="10" spans="1:9">
      <c r="A10" s="109" t="s">
        <v>64</v>
      </c>
      <c r="B10" s="110">
        <v>10.68</v>
      </c>
      <c r="C10" s="109" t="s">
        <v>64</v>
      </c>
      <c r="D10" s="110">
        <v>10.54</v>
      </c>
      <c r="E10" s="109" t="s">
        <v>64</v>
      </c>
      <c r="F10" s="1">
        <v>10.45</v>
      </c>
      <c r="H10" s="75">
        <v>2021</v>
      </c>
      <c r="I10" s="75" t="s">
        <v>133</v>
      </c>
    </row>
    <row r="11" spans="1:9">
      <c r="A11" s="109" t="s">
        <v>65</v>
      </c>
      <c r="B11" s="110">
        <v>10.68</v>
      </c>
      <c r="C11" s="109" t="s">
        <v>65</v>
      </c>
      <c r="D11" s="110">
        <v>10.54</v>
      </c>
      <c r="E11" s="109" t="s">
        <v>65</v>
      </c>
      <c r="F11" s="1">
        <v>10.45</v>
      </c>
      <c r="H11" s="75">
        <v>2022</v>
      </c>
      <c r="I11" s="75" t="s">
        <v>134</v>
      </c>
    </row>
    <row r="12" spans="1:9">
      <c r="A12" s="109" t="s">
        <v>66</v>
      </c>
      <c r="B12" s="110">
        <v>10</v>
      </c>
      <c r="C12" s="109" t="s">
        <v>66</v>
      </c>
      <c r="D12" s="110">
        <v>10</v>
      </c>
      <c r="E12" s="109" t="s">
        <v>66</v>
      </c>
      <c r="F12" s="1">
        <v>10</v>
      </c>
      <c r="H12" s="75">
        <v>2023</v>
      </c>
      <c r="I12" s="75" t="s">
        <v>135</v>
      </c>
    </row>
    <row r="13" spans="1:9">
      <c r="A13" s="109" t="s">
        <v>67</v>
      </c>
      <c r="B13" s="110">
        <v>10</v>
      </c>
      <c r="C13" s="109" t="s">
        <v>67</v>
      </c>
      <c r="D13" s="110">
        <v>10</v>
      </c>
      <c r="E13" s="109" t="s">
        <v>67</v>
      </c>
      <c r="F13" s="1">
        <v>10</v>
      </c>
      <c r="H13" s="75">
        <v>2024</v>
      </c>
      <c r="I13" s="75" t="s">
        <v>136</v>
      </c>
    </row>
    <row r="14" spans="1:9">
      <c r="A14" s="109" t="s">
        <v>68</v>
      </c>
      <c r="B14" s="110">
        <v>11.05</v>
      </c>
      <c r="C14" s="109" t="s">
        <v>68</v>
      </c>
      <c r="D14" s="110">
        <v>10.84</v>
      </c>
      <c r="E14" s="109" t="s">
        <v>68</v>
      </c>
      <c r="F14" s="1">
        <v>10.7</v>
      </c>
      <c r="H14" s="75">
        <v>2025</v>
      </c>
      <c r="I14" s="75" t="s">
        <v>137</v>
      </c>
    </row>
    <row r="15" spans="1:9">
      <c r="A15" s="109" t="s">
        <v>69</v>
      </c>
      <c r="B15" s="110">
        <v>10.68</v>
      </c>
      <c r="C15" s="109" t="s">
        <v>69</v>
      </c>
      <c r="D15" s="110">
        <v>10.54</v>
      </c>
      <c r="E15" s="109" t="s">
        <v>69</v>
      </c>
      <c r="F15" s="1">
        <v>10.45</v>
      </c>
      <c r="H15" s="75">
        <v>2026</v>
      </c>
      <c r="I15" s="75" t="s">
        <v>138</v>
      </c>
    </row>
    <row r="16" spans="1:9">
      <c r="A16" s="109" t="s">
        <v>70</v>
      </c>
      <c r="B16" s="110">
        <v>10.68</v>
      </c>
      <c r="C16" s="109" t="s">
        <v>70</v>
      </c>
      <c r="D16" s="110">
        <v>10.54</v>
      </c>
      <c r="E16" s="109" t="s">
        <v>70</v>
      </c>
      <c r="F16" s="1">
        <v>10.45</v>
      </c>
      <c r="H16" s="75">
        <v>2027</v>
      </c>
      <c r="I16" s="75" t="s">
        <v>139</v>
      </c>
    </row>
    <row r="17" spans="1:9">
      <c r="A17" s="109" t="s">
        <v>71</v>
      </c>
      <c r="B17" s="110">
        <v>10.68</v>
      </c>
      <c r="C17" s="109" t="s">
        <v>71</v>
      </c>
      <c r="D17" s="110">
        <v>10.54</v>
      </c>
      <c r="E17" s="109" t="s">
        <v>71</v>
      </c>
      <c r="F17" s="1">
        <v>10.45</v>
      </c>
      <c r="H17" s="75">
        <v>2028</v>
      </c>
      <c r="I17" s="75" t="s">
        <v>140</v>
      </c>
    </row>
    <row r="18" spans="1:9">
      <c r="A18" s="109" t="s">
        <v>120</v>
      </c>
      <c r="B18" s="110">
        <v>10.68</v>
      </c>
      <c r="C18" s="109" t="s">
        <v>80</v>
      </c>
      <c r="D18" s="110">
        <v>10.84</v>
      </c>
      <c r="E18" s="109" t="s">
        <v>72</v>
      </c>
      <c r="F18" s="1">
        <v>10.7</v>
      </c>
      <c r="H18" s="75">
        <v>2029</v>
      </c>
      <c r="I18" s="75" t="s">
        <v>141</v>
      </c>
    </row>
    <row r="19" spans="1:9">
      <c r="A19" s="109" t="s">
        <v>80</v>
      </c>
      <c r="B19" s="110">
        <v>11.05</v>
      </c>
      <c r="C19" s="109" t="s">
        <v>72</v>
      </c>
      <c r="D19" s="110">
        <v>10.84</v>
      </c>
      <c r="E19" s="109" t="s">
        <v>73</v>
      </c>
      <c r="F19" s="1">
        <v>10.55</v>
      </c>
      <c r="H19" s="75">
        <v>2030</v>
      </c>
      <c r="I19" s="75" t="s">
        <v>142</v>
      </c>
    </row>
    <row r="20" spans="1:9">
      <c r="A20" s="109" t="s">
        <v>72</v>
      </c>
      <c r="B20" s="110">
        <v>11.05</v>
      </c>
      <c r="C20" s="109" t="s">
        <v>73</v>
      </c>
      <c r="D20" s="110">
        <v>10.66</v>
      </c>
      <c r="E20" s="109" t="s">
        <v>74</v>
      </c>
      <c r="F20" s="1">
        <v>10.55</v>
      </c>
      <c r="H20" s="75">
        <v>2031</v>
      </c>
      <c r="I20" s="75" t="s">
        <v>148</v>
      </c>
    </row>
    <row r="21" spans="1:9">
      <c r="A21" s="109" t="s">
        <v>119</v>
      </c>
      <c r="B21" s="110">
        <v>10.68</v>
      </c>
      <c r="C21" s="109" t="s">
        <v>74</v>
      </c>
      <c r="D21" s="110">
        <v>10.66</v>
      </c>
      <c r="E21" s="109" t="s">
        <v>75</v>
      </c>
      <c r="F21" s="1">
        <v>10.45</v>
      </c>
      <c r="H21" s="75">
        <v>2032</v>
      </c>
      <c r="I21" s="75" t="s">
        <v>149</v>
      </c>
    </row>
    <row r="22" spans="1:9">
      <c r="A22" s="109" t="s">
        <v>73</v>
      </c>
      <c r="B22" s="110">
        <v>10.83</v>
      </c>
      <c r="C22" s="109" t="s">
        <v>75</v>
      </c>
      <c r="D22" s="110">
        <v>10.54</v>
      </c>
      <c r="E22" s="109" t="s">
        <v>76</v>
      </c>
      <c r="F22" s="1">
        <v>10.45</v>
      </c>
      <c r="H22" s="75">
        <v>2033</v>
      </c>
      <c r="I22" s="75" t="s">
        <v>150</v>
      </c>
    </row>
    <row r="23" spans="1:9">
      <c r="A23" s="109" t="s">
        <v>74</v>
      </c>
      <c r="B23" s="110">
        <v>10.83</v>
      </c>
      <c r="C23" s="109" t="s">
        <v>76</v>
      </c>
      <c r="D23" s="110">
        <v>10.54</v>
      </c>
      <c r="E23" s="109" t="s">
        <v>77</v>
      </c>
      <c r="F23" s="1">
        <v>10.45</v>
      </c>
      <c r="H23" s="75">
        <v>2034</v>
      </c>
      <c r="I23" s="75" t="s">
        <v>151</v>
      </c>
    </row>
    <row r="24" spans="1:9">
      <c r="A24" s="109" t="s">
        <v>75</v>
      </c>
      <c r="B24" s="110">
        <v>10.68</v>
      </c>
      <c r="C24" s="109" t="s">
        <v>77</v>
      </c>
      <c r="D24" s="110">
        <v>10.54</v>
      </c>
      <c r="E24" s="109" t="s">
        <v>78</v>
      </c>
      <c r="F24" s="1">
        <v>10.7</v>
      </c>
      <c r="H24" s="75">
        <v>2035</v>
      </c>
      <c r="I24" s="75" t="s">
        <v>152</v>
      </c>
    </row>
    <row r="25" spans="1:9">
      <c r="A25" s="109" t="s">
        <v>76</v>
      </c>
      <c r="B25" s="110">
        <v>10.68</v>
      </c>
      <c r="C25" s="109" t="s">
        <v>99</v>
      </c>
      <c r="D25" s="110">
        <v>10.66</v>
      </c>
      <c r="E25" s="109" t="s">
        <v>79</v>
      </c>
      <c r="F25" s="1"/>
      <c r="H25" s="75">
        <v>2036</v>
      </c>
      <c r="I25" s="75" t="s">
        <v>153</v>
      </c>
    </row>
    <row r="26" spans="1:9">
      <c r="A26" s="109" t="s">
        <v>77</v>
      </c>
      <c r="B26" s="110">
        <v>10.68</v>
      </c>
      <c r="C26" s="109" t="s">
        <v>78</v>
      </c>
      <c r="D26" s="110">
        <v>10.84</v>
      </c>
      <c r="H26" s="75">
        <v>2037</v>
      </c>
      <c r="I26" s="75" t="s">
        <v>154</v>
      </c>
    </row>
    <row r="27" spans="1:9">
      <c r="A27" s="109" t="s">
        <v>81</v>
      </c>
      <c r="B27" s="110">
        <v>10.83</v>
      </c>
      <c r="C27" s="109" t="s">
        <v>79</v>
      </c>
      <c r="D27" s="110"/>
      <c r="H27" s="75">
        <v>2038</v>
      </c>
      <c r="I27" s="75" t="s">
        <v>155</v>
      </c>
    </row>
    <row r="28" spans="1:9">
      <c r="A28" s="109" t="s">
        <v>78</v>
      </c>
      <c r="B28" s="110">
        <v>11.05</v>
      </c>
      <c r="H28" s="75">
        <v>2039</v>
      </c>
      <c r="I28" s="75" t="s">
        <v>156</v>
      </c>
    </row>
    <row r="29" spans="1:9">
      <c r="A29" s="109" t="s">
        <v>79</v>
      </c>
      <c r="H29" s="75">
        <v>2040</v>
      </c>
      <c r="I29" s="75" t="s">
        <v>157</v>
      </c>
    </row>
    <row r="30" spans="1:9">
      <c r="A30" s="109" t="s">
        <v>121</v>
      </c>
      <c r="B30" s="110">
        <v>11.05</v>
      </c>
      <c r="H30" s="75">
        <v>2041</v>
      </c>
      <c r="I30" s="75" t="s">
        <v>158</v>
      </c>
    </row>
    <row r="31" spans="1:9">
      <c r="A31" s="109" t="s">
        <v>122</v>
      </c>
      <c r="B31" s="110">
        <v>11.05</v>
      </c>
      <c r="H31" s="75">
        <v>2042</v>
      </c>
      <c r="I31" s="75" t="s">
        <v>159</v>
      </c>
    </row>
    <row r="32" spans="1:9">
      <c r="A32" s="109" t="s">
        <v>123</v>
      </c>
      <c r="B32" s="110">
        <v>10.68</v>
      </c>
      <c r="H32" s="75">
        <v>2043</v>
      </c>
      <c r="I32" s="75" t="s">
        <v>160</v>
      </c>
    </row>
    <row r="33" spans="1:9">
      <c r="A33" s="109" t="s">
        <v>124</v>
      </c>
      <c r="B33" s="110">
        <v>10.68</v>
      </c>
      <c r="H33" s="75">
        <v>2044</v>
      </c>
      <c r="I33" s="75" t="s">
        <v>161</v>
      </c>
    </row>
    <row r="34" spans="1:9">
      <c r="A34" s="109" t="s">
        <v>125</v>
      </c>
      <c r="B34" s="110">
        <v>10.68</v>
      </c>
      <c r="H34" s="75">
        <v>2045</v>
      </c>
      <c r="I34" s="75" t="s">
        <v>162</v>
      </c>
    </row>
  </sheetData>
  <sheetProtection password="C7C4" sheet="1" objects="1" scenarios="1" selectLockedCells="1" selectUnlockedCells="1"/>
  <mergeCells count="1">
    <mergeCell ref="H1:I1"/>
  </mergeCells>
  <phoneticPr fontId="2"/>
  <pageMargins left="0.7" right="0.7" top="0.75" bottom="0.75" header="0.3" footer="0.3"/>
  <pageSetup paperSize="9" orientation="portrait"/>
</worksheet>
</file>