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認定支払係\R5\08 支払\01 国保連請求関係\12 ウェルネットなごや掲載もとファイル\代理受領通知書作成ツール\"/>
    </mc:Choice>
  </mc:AlternateContent>
  <bookViews>
    <workbookView xWindow="0" yWindow="0" windowWidth="20490" windowHeight="7530"/>
  </bookViews>
  <sheets>
    <sheet name="事業者情報" sheetId="2" r:id="rId1"/>
    <sheet name="受給者情報" sheetId="6" r:id="rId2"/>
    <sheet name="提供情報入力" sheetId="5" r:id="rId3"/>
    <sheet name="代理受領通知書" sheetId="11" r:id="rId4"/>
    <sheet name="サンプル" sheetId="8" r:id="rId5"/>
  </sheets>
  <definedNames>
    <definedName name="_xlnm.Print_Area" localSheetId="4">サンプル!$A$1:$L$46</definedName>
    <definedName name="_xlnm.Print_Area" localSheetId="3">代理受領通知書!$B$2:$I$43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1" l="1"/>
  <c r="E36" i="11"/>
  <c r="H19" i="11"/>
  <c r="H18" i="11"/>
  <c r="H17" i="11"/>
  <c r="H15" i="11"/>
  <c r="H13" i="11"/>
  <c r="I11" i="11"/>
  <c r="D8" i="11"/>
  <c r="D7" i="11"/>
  <c r="B6" i="11"/>
  <c r="B3" i="11"/>
  <c r="B2" i="11"/>
  <c r="D3" i="5" l="1"/>
  <c r="D4" i="5"/>
  <c r="D5" i="5"/>
  <c r="D6" i="5"/>
  <c r="D7" i="5"/>
  <c r="D8" i="5"/>
  <c r="D9" i="5"/>
  <c r="D10" i="5"/>
  <c r="D11" i="5"/>
  <c r="D12" i="5"/>
  <c r="D13" i="5"/>
  <c r="D14" i="5"/>
  <c r="D15" i="5"/>
  <c r="D16" i="5"/>
  <c r="D17" i="5"/>
  <c r="D18" i="5"/>
  <c r="D19" i="5"/>
  <c r="D2" i="5"/>
  <c r="I29" i="8" l="1"/>
  <c r="D29" i="8"/>
  <c r="I28" i="8"/>
  <c r="D28" i="8"/>
  <c r="D30" i="11"/>
  <c r="G43" i="11"/>
  <c r="I29" i="11"/>
  <c r="F43" i="11"/>
  <c r="D29" i="11"/>
  <c r="I28" i="11"/>
  <c r="I39" i="11"/>
  <c r="D28" i="11"/>
  <c r="I38" i="11"/>
  <c r="I27" i="11"/>
  <c r="D27" i="11"/>
  <c r="I30" i="11"/>
  <c r="C3" i="5"/>
  <c r="C4" i="5"/>
  <c r="C5" i="5"/>
  <c r="C6" i="5"/>
  <c r="C7" i="5"/>
  <c r="C8" i="5"/>
  <c r="C9" i="5"/>
  <c r="C10" i="5"/>
  <c r="C11" i="5"/>
  <c r="C12" i="5"/>
  <c r="C13" i="5"/>
  <c r="C14" i="5"/>
  <c r="C15" i="5"/>
  <c r="C16" i="5"/>
  <c r="C17" i="5"/>
  <c r="C18" i="5"/>
  <c r="C19" i="5"/>
  <c r="C2" i="5"/>
  <c r="I40" i="11" l="1"/>
  <c r="I36" i="11"/>
  <c r="I43" i="11"/>
  <c r="F24" i="11" l="1"/>
</calcChain>
</file>

<file path=xl/sharedStrings.xml><?xml version="1.0" encoding="utf-8"?>
<sst xmlns="http://schemas.openxmlformats.org/spreadsheetml/2006/main" count="122" uniqueCount="82">
  <si>
    <t>児童氏名</t>
    <rPh sb="0" eb="4">
      <t>ジドウシメイ</t>
    </rPh>
    <phoneticPr fontId="1"/>
  </si>
  <si>
    <t>代理受領額通知書</t>
    <rPh sb="0" eb="5">
      <t>ダイリジュリョウガク</t>
    </rPh>
    <rPh sb="5" eb="8">
      <t>ツウチショ</t>
    </rPh>
    <phoneticPr fontId="1"/>
  </si>
  <si>
    <t>事業者</t>
    <rPh sb="0" eb="3">
      <t>ジギョウシャ</t>
    </rPh>
    <phoneticPr fontId="1"/>
  </si>
  <si>
    <t>事業所</t>
    <rPh sb="0" eb="3">
      <t>ジギョウショ</t>
    </rPh>
    <phoneticPr fontId="1"/>
  </si>
  <si>
    <t>代表者</t>
    <rPh sb="0" eb="3">
      <t>ダイヒョウシャ</t>
    </rPh>
    <phoneticPr fontId="1"/>
  </si>
  <si>
    <t>電話</t>
    <rPh sb="0" eb="2">
      <t>デンワ</t>
    </rPh>
    <phoneticPr fontId="1"/>
  </si>
  <si>
    <t>FAX</t>
    <phoneticPr fontId="1"/>
  </si>
  <si>
    <t>下記のとおり、契約書に基づき名古屋市より障害福祉サービス等に要した費用を代理受領しましたので、</t>
    <rPh sb="0" eb="2">
      <t>カキ</t>
    </rPh>
    <rPh sb="7" eb="9">
      <t>ケイヤク</t>
    </rPh>
    <rPh sb="9" eb="10">
      <t>ショ</t>
    </rPh>
    <rPh sb="11" eb="12">
      <t>モト</t>
    </rPh>
    <rPh sb="14" eb="18">
      <t>ナゴヤシ</t>
    </rPh>
    <rPh sb="20" eb="24">
      <t>ショウガイフクシ</t>
    </rPh>
    <rPh sb="28" eb="29">
      <t>トウ</t>
    </rPh>
    <rPh sb="30" eb="31">
      <t>ヨウ</t>
    </rPh>
    <rPh sb="33" eb="35">
      <t>ヒヨウ</t>
    </rPh>
    <rPh sb="36" eb="40">
      <t>ダイリジュリョウ</t>
    </rPh>
    <phoneticPr fontId="1"/>
  </si>
  <si>
    <t>お知らせします。</t>
    <rPh sb="1" eb="2">
      <t>シ</t>
    </rPh>
    <phoneticPr fontId="1"/>
  </si>
  <si>
    <t>（①ー②＋③）</t>
    <phoneticPr fontId="1"/>
  </si>
  <si>
    <t>通常要する費用の額</t>
    <rPh sb="0" eb="2">
      <t>ツウジョウ</t>
    </rPh>
    <rPh sb="2" eb="3">
      <t>ヨウ</t>
    </rPh>
    <rPh sb="5" eb="7">
      <t>ヒヨウ</t>
    </rPh>
    <rPh sb="8" eb="9">
      <t>ガク</t>
    </rPh>
    <phoneticPr fontId="1"/>
  </si>
  <si>
    <t>当月費用算定額</t>
    <rPh sb="0" eb="2">
      <t>トウゲツ</t>
    </rPh>
    <rPh sb="2" eb="4">
      <t>ヒヨウ</t>
    </rPh>
    <rPh sb="4" eb="7">
      <t>サンテイガク</t>
    </rPh>
    <phoneticPr fontId="1"/>
  </si>
  <si>
    <t>算定額</t>
    <rPh sb="0" eb="3">
      <t>サンテイガク</t>
    </rPh>
    <phoneticPr fontId="1"/>
  </si>
  <si>
    <t>合計</t>
    <rPh sb="0" eb="2">
      <t>ゴウケイ</t>
    </rPh>
    <phoneticPr fontId="1"/>
  </si>
  <si>
    <t>①</t>
    <phoneticPr fontId="1"/>
  </si>
  <si>
    <t>利用者負担額計</t>
    <rPh sb="0" eb="3">
      <t>リヨウシャ</t>
    </rPh>
    <rPh sb="3" eb="6">
      <t>フタンガク</t>
    </rPh>
    <rPh sb="6" eb="7">
      <t>ケイ</t>
    </rPh>
    <phoneticPr fontId="1"/>
  </si>
  <si>
    <t>利用者負担額</t>
    <rPh sb="0" eb="6">
      <t>リヨウシャフタンガク</t>
    </rPh>
    <phoneticPr fontId="1"/>
  </si>
  <si>
    <t>就労継続支援（A型）減免額</t>
    <rPh sb="0" eb="4">
      <t>シュウロウケイゾク</t>
    </rPh>
    <rPh sb="4" eb="6">
      <t>シエン</t>
    </rPh>
    <rPh sb="8" eb="9">
      <t>ガタ</t>
    </rPh>
    <rPh sb="10" eb="13">
      <t>ゲンメンガク</t>
    </rPh>
    <phoneticPr fontId="1"/>
  </si>
  <si>
    <t>②</t>
    <phoneticPr fontId="1"/>
  </si>
  <si>
    <t>特定障害者特別給付費</t>
    <rPh sb="0" eb="4">
      <t>トクテイショウガイ</t>
    </rPh>
    <rPh sb="4" eb="5">
      <t>シャ</t>
    </rPh>
    <rPh sb="5" eb="7">
      <t>トクベツ</t>
    </rPh>
    <rPh sb="7" eb="10">
      <t>キュウフヒ</t>
    </rPh>
    <phoneticPr fontId="1"/>
  </si>
  <si>
    <t>実費算定額</t>
    <rPh sb="0" eb="2">
      <t>ジッピ</t>
    </rPh>
    <rPh sb="2" eb="5">
      <t>サンテイガク</t>
    </rPh>
    <phoneticPr fontId="1"/>
  </si>
  <si>
    <t>特定障害者特別給付費</t>
    <rPh sb="0" eb="2">
      <t>トクテイ</t>
    </rPh>
    <rPh sb="2" eb="5">
      <t>ショウガイシャ</t>
    </rPh>
    <rPh sb="5" eb="7">
      <t>トクベツ</t>
    </rPh>
    <rPh sb="7" eb="10">
      <t>キュウフヒ</t>
    </rPh>
    <phoneticPr fontId="1"/>
  </si>
  <si>
    <t>③</t>
    <phoneticPr fontId="1"/>
  </si>
  <si>
    <t>内訳</t>
    <rPh sb="0" eb="2">
      <t>ウチワケ</t>
    </rPh>
    <phoneticPr fontId="1"/>
  </si>
  <si>
    <t>受給者番号</t>
    <rPh sb="0" eb="3">
      <t>ジュキュウシャ</t>
    </rPh>
    <rPh sb="3" eb="5">
      <t>バンゴウ</t>
    </rPh>
    <phoneticPr fontId="1"/>
  </si>
  <si>
    <t>事業者情報管理</t>
    <rPh sb="0" eb="3">
      <t>ジギョウシャ</t>
    </rPh>
    <rPh sb="3" eb="5">
      <t>ジョウホウ</t>
    </rPh>
    <rPh sb="5" eb="7">
      <t>カンリ</t>
    </rPh>
    <phoneticPr fontId="1"/>
  </si>
  <si>
    <t>事業者（請求者）名</t>
    <rPh sb="0" eb="3">
      <t>ジギョウシャ</t>
    </rPh>
    <rPh sb="4" eb="7">
      <t>セイキュウシャ</t>
    </rPh>
    <rPh sb="8" eb="9">
      <t>メイ</t>
    </rPh>
    <phoneticPr fontId="1"/>
  </si>
  <si>
    <t>事業者電話番号</t>
    <rPh sb="0" eb="3">
      <t>ジギョウシャ</t>
    </rPh>
    <rPh sb="3" eb="5">
      <t>デンワ</t>
    </rPh>
    <rPh sb="5" eb="7">
      <t>バンゴウ</t>
    </rPh>
    <phoneticPr fontId="1"/>
  </si>
  <si>
    <t>事業者FAX番号</t>
    <rPh sb="0" eb="3">
      <t>ジギョウシャ</t>
    </rPh>
    <rPh sb="6" eb="8">
      <t>バンゴウ</t>
    </rPh>
    <phoneticPr fontId="1"/>
  </si>
  <si>
    <t>郵便番号</t>
    <rPh sb="0" eb="4">
      <t>ユウビンバンゴウ</t>
    </rPh>
    <phoneticPr fontId="1"/>
  </si>
  <si>
    <t>住所</t>
    <rPh sb="0" eb="2">
      <t>ジュウショ</t>
    </rPh>
    <phoneticPr fontId="1"/>
  </si>
  <si>
    <t>氏名</t>
    <rPh sb="0" eb="2">
      <t>シメイ</t>
    </rPh>
    <phoneticPr fontId="1"/>
  </si>
  <si>
    <t>就労継続支援（A型）減免額</t>
    <rPh sb="0" eb="6">
      <t>シュウロウケイゾクシエン</t>
    </rPh>
    <rPh sb="8" eb="9">
      <t>ガタ</t>
    </rPh>
    <rPh sb="10" eb="13">
      <t>ゲンメンガク</t>
    </rPh>
    <phoneticPr fontId="1"/>
  </si>
  <si>
    <t>特定障害者特別給付費（算定額）</t>
    <rPh sb="0" eb="5">
      <t>トクテイショウガイシャ</t>
    </rPh>
    <rPh sb="5" eb="10">
      <t>トクベツキュウフヒ</t>
    </rPh>
    <rPh sb="11" eb="14">
      <t>サンテイガク</t>
    </rPh>
    <phoneticPr fontId="1"/>
  </si>
  <si>
    <t>特定障害者特別給付費（実費算定額）</t>
    <rPh sb="0" eb="10">
      <t>トクテイショウガイシャトクベツキュウフヒ</t>
    </rPh>
    <rPh sb="11" eb="16">
      <t>ジッピサンテイガク</t>
    </rPh>
    <phoneticPr fontId="1"/>
  </si>
  <si>
    <t>￥</t>
    <phoneticPr fontId="1"/>
  </si>
  <si>
    <t>受給者番号</t>
    <rPh sb="0" eb="5">
      <t>ジュキュウシャバンゴウ</t>
    </rPh>
    <phoneticPr fontId="1"/>
  </si>
  <si>
    <t>児童氏名</t>
    <rPh sb="0" eb="2">
      <t>ジドウ</t>
    </rPh>
    <rPh sb="2" eb="4">
      <t>シメイ</t>
    </rPh>
    <phoneticPr fontId="1"/>
  </si>
  <si>
    <t>サービス種類１</t>
    <rPh sb="4" eb="6">
      <t>シュルイ</t>
    </rPh>
    <phoneticPr fontId="1"/>
  </si>
  <si>
    <t>サービス種類２</t>
    <rPh sb="4" eb="6">
      <t>シュルイ</t>
    </rPh>
    <phoneticPr fontId="1"/>
  </si>
  <si>
    <t>サービス種類3</t>
    <rPh sb="4" eb="6">
      <t>シュルイ</t>
    </rPh>
    <phoneticPr fontId="1"/>
  </si>
  <si>
    <t>サービス種類４</t>
    <rPh sb="4" eb="6">
      <t>シュルイ</t>
    </rPh>
    <phoneticPr fontId="1"/>
  </si>
  <si>
    <t>事業所名</t>
    <rPh sb="0" eb="2">
      <t>ジギョウ</t>
    </rPh>
    <rPh sb="2" eb="3">
      <t>ショ</t>
    </rPh>
    <rPh sb="3" eb="4">
      <t>メイ</t>
    </rPh>
    <phoneticPr fontId="1"/>
  </si>
  <si>
    <t>123-4567</t>
    <phoneticPr fontId="1"/>
  </si>
  <si>
    <t>名古屋市A区B町</t>
    <rPh sb="0" eb="4">
      <t>ナゴヤシ</t>
    </rPh>
    <rPh sb="5" eb="6">
      <t>ク</t>
    </rPh>
    <rPh sb="7" eb="8">
      <t>チョウ</t>
    </rPh>
    <phoneticPr fontId="1"/>
  </si>
  <si>
    <t>居宅介護</t>
    <rPh sb="0" eb="4">
      <t>キョタクカイゴ</t>
    </rPh>
    <phoneticPr fontId="1"/>
  </si>
  <si>
    <t>重度訪問介護</t>
    <rPh sb="0" eb="6">
      <t>ジュウドホウモンカイゴ</t>
    </rPh>
    <phoneticPr fontId="1"/>
  </si>
  <si>
    <t>受給者番号</t>
    <rPh sb="0" eb="5">
      <t>ジュキュウシャバンゴウ</t>
    </rPh>
    <phoneticPr fontId="1"/>
  </si>
  <si>
    <t>氏名</t>
    <rPh sb="0" eb="2">
      <t>シメイ</t>
    </rPh>
    <phoneticPr fontId="1"/>
  </si>
  <si>
    <t>提供年月</t>
    <rPh sb="0" eb="4">
      <t>テイキョウネンゲツ</t>
    </rPh>
    <phoneticPr fontId="1"/>
  </si>
  <si>
    <t>発行日</t>
    <rPh sb="0" eb="3">
      <t>ハッコウビ</t>
    </rPh>
    <phoneticPr fontId="1"/>
  </si>
  <si>
    <t>提供サービス①</t>
    <rPh sb="0" eb="2">
      <t>テイキョウ</t>
    </rPh>
    <phoneticPr fontId="1"/>
  </si>
  <si>
    <t>提供サービス②</t>
    <rPh sb="0" eb="2">
      <t>テイキョウ</t>
    </rPh>
    <phoneticPr fontId="1"/>
  </si>
  <si>
    <t>サービス②総費用額</t>
    <rPh sb="5" eb="9">
      <t>ソウヒヨウガク</t>
    </rPh>
    <phoneticPr fontId="1"/>
  </si>
  <si>
    <t>サービス①総費用額</t>
    <rPh sb="5" eb="9">
      <t>ソウヒヨウガク</t>
    </rPh>
    <phoneticPr fontId="1"/>
  </si>
  <si>
    <t>提供サービス③</t>
    <rPh sb="0" eb="2">
      <t>テイキョウ</t>
    </rPh>
    <phoneticPr fontId="1"/>
  </si>
  <si>
    <t>提供サービス④</t>
    <rPh sb="0" eb="2">
      <t>テイキョウ</t>
    </rPh>
    <phoneticPr fontId="1"/>
  </si>
  <si>
    <t>サービス④総費用額</t>
    <rPh sb="5" eb="9">
      <t>ソウヒヨウガク</t>
    </rPh>
    <phoneticPr fontId="1"/>
  </si>
  <si>
    <t>同行援護</t>
    <rPh sb="0" eb="4">
      <t>ドウコウエンゴ</t>
    </rPh>
    <phoneticPr fontId="1"/>
  </si>
  <si>
    <t>提供年月
（西暦年+月6桁で入力）</t>
    <rPh sb="0" eb="4">
      <t>テイキョウネンゲツ</t>
    </rPh>
    <rPh sb="6" eb="8">
      <t>セイレキ</t>
    </rPh>
    <rPh sb="8" eb="9">
      <t>ネン</t>
    </rPh>
    <rPh sb="10" eb="11">
      <t>ツキ</t>
    </rPh>
    <rPh sb="12" eb="13">
      <t>ケタ</t>
    </rPh>
    <rPh sb="14" eb="16">
      <t>ニュウリョク</t>
    </rPh>
    <phoneticPr fontId="1"/>
  </si>
  <si>
    <t>受給者番号+年月</t>
    <rPh sb="0" eb="5">
      <t>ジュキュウシャバンゴウ</t>
    </rPh>
    <rPh sb="6" eb="8">
      <t>ネンゲツ</t>
    </rPh>
    <phoneticPr fontId="1"/>
  </si>
  <si>
    <t>サービス③
総費用額</t>
    <rPh sb="6" eb="10">
      <t>ソウヒヨウガク</t>
    </rPh>
    <phoneticPr fontId="1"/>
  </si>
  <si>
    <t>代表者職名</t>
    <rPh sb="0" eb="3">
      <t>ダイヒョウシャ</t>
    </rPh>
    <rPh sb="3" eb="5">
      <t>ショクメイ</t>
    </rPh>
    <phoneticPr fontId="1"/>
  </si>
  <si>
    <t>代表者氏名</t>
    <rPh sb="0" eb="3">
      <t>ダイヒョウシャ</t>
    </rPh>
    <rPh sb="3" eb="5">
      <t>シメイ</t>
    </rPh>
    <phoneticPr fontId="1"/>
  </si>
  <si>
    <t>あいう　えお</t>
    <phoneticPr fontId="1"/>
  </si>
  <si>
    <t>同行援護</t>
    <rPh sb="0" eb="4">
      <t>ドウコウエンゴ</t>
    </rPh>
    <phoneticPr fontId="1"/>
  </si>
  <si>
    <t>利用者負担額（提供サービス①～④合計）</t>
    <rPh sb="0" eb="3">
      <t>リヨウシャ</t>
    </rPh>
    <rPh sb="3" eb="6">
      <t>フタンガク</t>
    </rPh>
    <rPh sb="7" eb="9">
      <t>テイキョウ</t>
    </rPh>
    <rPh sb="16" eb="18">
      <t>ゴウケイ</t>
    </rPh>
    <phoneticPr fontId="1"/>
  </si>
  <si>
    <t>下記のとおり、契約書に基づき名古屋市より障害福祉サービス等に要した費用を代理受領しましたので、お知らせします。</t>
    <rPh sb="0" eb="2">
      <t>カキ</t>
    </rPh>
    <rPh sb="7" eb="9">
      <t>ケイヤク</t>
    </rPh>
    <rPh sb="9" eb="10">
      <t>ショ</t>
    </rPh>
    <rPh sb="11" eb="12">
      <t>モト</t>
    </rPh>
    <rPh sb="14" eb="18">
      <t>ナゴヤシ</t>
    </rPh>
    <rPh sb="20" eb="24">
      <t>ショウガイフクシ</t>
    </rPh>
    <rPh sb="28" eb="29">
      <t>トウ</t>
    </rPh>
    <rPh sb="30" eb="31">
      <t>ヨウ</t>
    </rPh>
    <rPh sb="33" eb="35">
      <t>ヒヨウ</t>
    </rPh>
    <rPh sb="36" eb="40">
      <t>ダイリジュリョウ</t>
    </rPh>
    <rPh sb="48" eb="49">
      <t>シ</t>
    </rPh>
    <phoneticPr fontId="1"/>
  </si>
  <si>
    <t>〒111-1111</t>
  </si>
  <si>
    <t>尾張旭市A町</t>
  </si>
  <si>
    <t>名古屋　一郎　様</t>
  </si>
  <si>
    <t>　様</t>
  </si>
  <si>
    <t>令和05年06月01日</t>
  </si>
  <si>
    <t>社会福祉法人　なごや介護会</t>
  </si>
  <si>
    <t>名古屋かいごサービスセントラルパーク営業所</t>
  </si>
  <si>
    <t>代表取締役　名古屋　太郎</t>
  </si>
  <si>
    <t>０５２－１１１－１１１１</t>
  </si>
  <si>
    <t>０５２－２２２－２２２２</t>
  </si>
  <si>
    <t>共同生活援助</t>
  </si>
  <si>
    <t>行動援護</t>
  </si>
  <si>
    <t>令和5年5月</t>
  </si>
  <si>
    <t>（例）</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</si>
</sst>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lt;=999]000;[&lt;=9999]000\-00;000\-0000"/>
  </numFmts>
  <fonts count="11"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0" fillId="0" borderId="10" xfId="0" applyBorder="1">
      <alignment vertical="center"/>
    </xf>
    <xf numFmtId="0" fontId="0" fillId="0" borderId="8" xfId="0" applyBorder="1">
      <alignment vertical="center"/>
    </xf>
    <xf numFmtId="0" fontId="2" fillId="0" borderId="0" xfId="0" applyFont="1" applyAlignment="1">
      <alignment horizontal="right" vertical="center"/>
    </xf>
    <xf numFmtId="0" fontId="0" fillId="0" borderId="12" xfId="0" applyBorder="1">
      <alignment vertical="center"/>
    </xf>
    <xf numFmtId="0" fontId="0" fillId="0" borderId="12" xfId="0" applyBorder="1" applyAlignment="1">
      <alignment vertical="center"/>
    </xf>
    <xf numFmtId="14" fontId="0" fillId="0" borderId="12" xfId="0" applyNumberFormat="1" applyBorder="1">
      <alignment vertical="center"/>
    </xf>
    <xf numFmtId="0" fontId="0" fillId="0" borderId="12" xfId="0" applyBorder="1" applyAlignment="1">
      <alignment vertical="center" wrapText="1"/>
    </xf>
    <xf numFmtId="0" fontId="0" fillId="0" borderId="0" xfId="0" applyAlignment="1">
      <alignment vertical="center" wrapText="1"/>
    </xf>
    <xf numFmtId="0" fontId="0" fillId="2" borderId="12" xfId="0" applyFill="1" applyBorder="1">
      <alignment vertical="center"/>
    </xf>
    <xf numFmtId="0" fontId="0" fillId="0" borderId="0" xfId="0" applyFill="1" applyBorder="1">
      <alignment vertical="center"/>
    </xf>
    <xf numFmtId="177" fontId="0" fillId="0" borderId="12" xfId="0" applyNumberFormat="1" applyBorder="1" applyAlignment="1">
      <alignment vertical="center" wrapText="1"/>
    </xf>
    <xf numFmtId="177" fontId="0" fillId="0" borderId="12" xfId="0" applyNumberFormat="1" applyBorder="1">
      <alignment vertical="center"/>
    </xf>
    <xf numFmtId="177" fontId="0" fillId="0" borderId="0" xfId="0" applyNumberFormat="1">
      <alignment vertical="center"/>
    </xf>
    <xf numFmtId="0" fontId="0" fillId="0" borderId="12" xfId="0" applyFill="1" applyBorder="1">
      <alignment vertical="center"/>
    </xf>
    <xf numFmtId="0" fontId="5" fillId="0" borderId="0" xfId="0" applyFont="1">
      <alignment vertical="center"/>
    </xf>
    <xf numFmtId="0" fontId="3" fillId="0" borderId="0" xfId="0" applyFont="1">
      <alignment vertical="center"/>
    </xf>
    <xf numFmtId="177" fontId="3" fillId="0" borderId="0" xfId="0" applyNumberFormat="1" applyFont="1">
      <alignment vertical="center"/>
    </xf>
    <xf numFmtId="176" fontId="2" fillId="0" borderId="0" xfId="0" applyNumberFormat="1"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6" fillId="0" borderId="8" xfId="0" applyFont="1" applyBorder="1">
      <alignment vertical="center"/>
    </xf>
    <xf numFmtId="0" fontId="6" fillId="0" borderId="0" xfId="0" applyFont="1" applyBorder="1">
      <alignment vertical="center"/>
    </xf>
    <xf numFmtId="0" fontId="6" fillId="0" borderId="10" xfId="0" applyFont="1" applyBorder="1">
      <alignment vertical="center"/>
    </xf>
    <xf numFmtId="38" fontId="6" fillId="0" borderId="10" xfId="1" applyFont="1" applyBorder="1">
      <alignment vertical="center"/>
    </xf>
    <xf numFmtId="0" fontId="6" fillId="0" borderId="7" xfId="0" applyFont="1" applyBorder="1">
      <alignment vertical="center"/>
    </xf>
    <xf numFmtId="0" fontId="6" fillId="0" borderId="11" xfId="0" applyFont="1" applyBorder="1">
      <alignment vertical="center"/>
    </xf>
    <xf numFmtId="0" fontId="6" fillId="0" borderId="9" xfId="0" applyFont="1" applyBorder="1">
      <alignment vertical="center"/>
    </xf>
    <xf numFmtId="38" fontId="6" fillId="0" borderId="9" xfId="0" applyNumberFormat="1" applyFont="1" applyBorder="1">
      <alignment vertical="center"/>
    </xf>
    <xf numFmtId="0" fontId="6" fillId="0" borderId="5" xfId="0" applyFont="1" applyBorder="1">
      <alignment vertical="center"/>
    </xf>
    <xf numFmtId="0" fontId="6" fillId="0" borderId="4" xfId="0" applyFont="1" applyBorder="1">
      <alignment vertical="center"/>
    </xf>
    <xf numFmtId="0" fontId="5" fillId="0" borderId="0" xfId="0" applyFont="1" applyBorder="1">
      <alignment vertical="center"/>
    </xf>
    <xf numFmtId="38" fontId="6" fillId="0" borderId="11" xfId="1" applyFont="1" applyBorder="1">
      <alignment vertical="center"/>
    </xf>
    <xf numFmtId="38" fontId="6" fillId="0" borderId="9" xfId="1" applyFont="1" applyBorder="1">
      <alignment vertical="center"/>
    </xf>
    <xf numFmtId="0" fontId="5" fillId="0" borderId="6" xfId="0" applyFont="1" applyBorder="1">
      <alignment vertical="center"/>
    </xf>
    <xf numFmtId="0" fontId="6" fillId="0" borderId="10" xfId="0" applyFont="1" applyBorder="1" applyAlignment="1">
      <alignment horizontal="right" vertical="center"/>
    </xf>
    <xf numFmtId="0" fontId="6" fillId="0" borderId="6" xfId="0" applyFont="1" applyBorder="1">
      <alignment vertical="center"/>
    </xf>
    <xf numFmtId="0" fontId="6" fillId="0" borderId="4" xfId="0" applyFont="1" applyBorder="1" applyAlignment="1">
      <alignment horizontal="right" vertical="center"/>
    </xf>
    <xf numFmtId="38" fontId="3" fillId="0" borderId="10" xfId="1" applyFont="1" applyBorder="1">
      <alignment vertical="center"/>
    </xf>
    <xf numFmtId="38" fontId="3" fillId="0" borderId="9" xfId="0" applyNumberFormat="1" applyFont="1" applyBorder="1">
      <alignment vertical="center"/>
    </xf>
    <xf numFmtId="38" fontId="3" fillId="0" borderId="9" xfId="1" applyFont="1" applyBorder="1">
      <alignment vertical="center"/>
    </xf>
    <xf numFmtId="38" fontId="3" fillId="0" borderId="11" xfId="1"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4" xfId="0" applyFont="1" applyBorder="1" applyAlignment="1">
      <alignment horizontal="right" vertical="center"/>
    </xf>
    <xf numFmtId="0" fontId="3" fillId="0" borderId="8"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7" xfId="0" applyFont="1" applyBorder="1">
      <alignment vertical="center"/>
    </xf>
    <xf numFmtId="0" fontId="3" fillId="0" borderId="11"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10"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wrapText="1"/>
    </xf>
    <xf numFmtId="38" fontId="9" fillId="0" borderId="0" xfId="1" applyFont="1" applyAlignment="1">
      <alignment vertical="center"/>
    </xf>
    <xf numFmtId="0" fontId="3" fillId="0" borderId="9" xfId="0" applyFont="1" applyBorder="1" applyAlignment="1">
      <alignment horizontal="right" vertical="center"/>
    </xf>
    <xf numFmtId="0" fontId="3" fillId="0" borderId="11" xfId="0" applyFont="1" applyBorder="1" applyAlignment="1">
      <alignment horizontal="center" vertical="center"/>
    </xf>
    <xf numFmtId="178" fontId="0" fillId="0" borderId="12" xfId="0" applyNumberFormat="1" applyBorder="1">
      <alignment vertical="center"/>
    </xf>
    <xf numFmtId="177" fontId="3" fillId="0" borderId="0" xfId="0" applyNumberFormat="1" applyFont="1" applyAlignment="1">
      <alignment vertical="center"/>
    </xf>
    <xf numFmtId="0" fontId="0" fillId="0" borderId="8" xfId="0" applyFill="1" applyBorder="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 fillId="0" borderId="1"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textRotation="255" wrapText="1"/>
    </xf>
    <xf numFmtId="0" fontId="8"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1"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5"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horizontal="center" vertical="center" textRotation="255" wrapText="1"/>
    </xf>
    <xf numFmtId="38" fontId="10" fillId="0" borderId="0" xfId="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1476374</xdr:colOff>
      <xdr:row>9</xdr:row>
      <xdr:rowOff>95249</xdr:rowOff>
    </xdr:from>
    <xdr:to>
      <xdr:col>5</xdr:col>
      <xdr:colOff>559593</xdr:colOff>
      <xdr:row>14</xdr:row>
      <xdr:rowOff>238124</xdr:rowOff>
    </xdr:to>
    <xdr:sp textlink="">
      <xdr:nvSpPr>
        <xdr:cNvPr id="2" name="角丸四角形吹き出し 1"/>
        <xdr:cNvSpPr/>
      </xdr:nvSpPr>
      <xdr:spPr>
        <a:xfrm>
          <a:off x="4905374" y="2238374"/>
          <a:ext cx="2952750" cy="1333500"/>
        </a:xfrm>
        <a:prstGeom prst="wedgeRoundRectCallout">
          <a:avLst>
            <a:gd name="adj1" fmla="val 39519"/>
            <a:gd name="adj2" fmla="val -98623"/>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受給者情報シートで入力するサービス種類は、管理用です。提供情報入力シートでは、当該月に提供したサービスを入力する必要があります。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54744</xdr:colOff>
      <xdr:row>8</xdr:row>
      <xdr:rowOff>21896</xdr:rowOff>
    </xdr:from>
    <xdr:to>
      <xdr:col>5</xdr:col>
      <xdr:colOff>930604</xdr:colOff>
      <xdr:row>13</xdr:row>
      <xdr:rowOff>197069</xdr:rowOff>
    </xdr:to>
    <xdr:sp textlink="">
      <xdr:nvSpPr>
        <xdr:cNvPr id="3" name="角丸四角形吹き出し 2"/>
        <xdr:cNvSpPr/>
      </xdr:nvSpPr>
      <xdr:spPr>
        <a:xfrm>
          <a:off x="4685865" y="2660430"/>
          <a:ext cx="2014480" cy="1379484"/>
        </a:xfrm>
        <a:prstGeom prst="wedgeRoundRectCallout">
          <a:avLst>
            <a:gd name="adj1" fmla="val -33460"/>
            <a:gd name="adj2" fmla="val -87627"/>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「提供サービス①～④」</a:t>
          </a:r>
          <a:endParaRPr kumimoji="1" lang="en-US" altLang="ja-JP" sz="1200"/>
        </a:p>
        <a:p>
          <a:pPr algn="l"/>
          <a:r>
            <a:rPr kumimoji="1" lang="en-US" altLang="ja-JP" sz="1200"/>
            <a:t>B</a:t>
          </a:r>
          <a:r>
            <a:rPr kumimoji="1" lang="ja-JP" altLang="en-US" sz="1200"/>
            <a:t>列で入力した「提供年月」に提供したサービスを入力。</a:t>
          </a:r>
        </a:p>
      </xdr:txBody>
    </xdr:sp>
    <xdr:clientData/>
  </xdr:twoCellAnchor>
  <xdr:twoCellAnchor>
    <xdr:from>
      <xdr:col>5</xdr:col>
      <xdr:colOff>1018190</xdr:colOff>
      <xdr:row>8</xdr:row>
      <xdr:rowOff>32844</xdr:rowOff>
    </xdr:from>
    <xdr:to>
      <xdr:col>7</xdr:col>
      <xdr:colOff>317499</xdr:colOff>
      <xdr:row>14</xdr:row>
      <xdr:rowOff>43792</xdr:rowOff>
    </xdr:to>
    <xdr:sp textlink="">
      <xdr:nvSpPr>
        <xdr:cNvPr id="5" name="角丸四角形吹き出し 4"/>
        <xdr:cNvSpPr/>
      </xdr:nvSpPr>
      <xdr:spPr>
        <a:xfrm>
          <a:off x="6787931" y="2671378"/>
          <a:ext cx="1576551" cy="1456121"/>
        </a:xfrm>
        <a:prstGeom prst="wedgeRoundRectCallout">
          <a:avLst>
            <a:gd name="adj1" fmla="val -48632"/>
            <a:gd name="adj2" fmla="val -86423"/>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「サービス①～④総費用額」</a:t>
          </a:r>
          <a:endParaRPr kumimoji="1" lang="en-US" altLang="ja-JP" sz="1200"/>
        </a:p>
        <a:p>
          <a:pPr algn="l"/>
          <a:r>
            <a:rPr kumimoji="1" lang="ja-JP" altLang="en-US" sz="1200"/>
            <a:t>市町村請求額＋利用者負担額を入力。</a:t>
          </a:r>
        </a:p>
      </xdr:txBody>
    </xdr:sp>
    <xdr:clientData/>
  </xdr:twoCellAnchor>
  <xdr:twoCellAnchor>
    <xdr:from>
      <xdr:col>8</xdr:col>
      <xdr:colOff>339399</xdr:colOff>
      <xdr:row>8</xdr:row>
      <xdr:rowOff>76639</xdr:rowOff>
    </xdr:from>
    <xdr:to>
      <xdr:col>9</xdr:col>
      <xdr:colOff>1029139</xdr:colOff>
      <xdr:row>15</xdr:row>
      <xdr:rowOff>142327</xdr:rowOff>
    </xdr:to>
    <xdr:sp textlink="">
      <xdr:nvSpPr>
        <xdr:cNvPr id="6" name="角丸四角形吹き出し 5"/>
        <xdr:cNvSpPr/>
      </xdr:nvSpPr>
      <xdr:spPr>
        <a:xfrm>
          <a:off x="9623537" y="2715173"/>
          <a:ext cx="1762671" cy="1751723"/>
        </a:xfrm>
        <a:prstGeom prst="wedgeRoundRectCallout">
          <a:avLst>
            <a:gd name="adj1" fmla="val 78858"/>
            <a:gd name="adj2" fmla="val -80930"/>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すべての提供サービスにおける利用者負担額（上限額管理が必要な場合は調整後の金額）の合計を入力</a:t>
          </a:r>
          <a:endParaRPr kumimoji="1" lang="en-US" altLang="ja-JP" sz="1200"/>
        </a:p>
      </xdr:txBody>
    </xdr:sp>
    <xdr:clientData/>
  </xdr:twoCellAnchor>
  <xdr:twoCellAnchor>
    <xdr:from>
      <xdr:col>11</xdr:col>
      <xdr:colOff>897760</xdr:colOff>
      <xdr:row>8</xdr:row>
      <xdr:rowOff>21899</xdr:rowOff>
    </xdr:from>
    <xdr:to>
      <xdr:col>14</xdr:col>
      <xdr:colOff>689741</xdr:colOff>
      <xdr:row>16</xdr:row>
      <xdr:rowOff>21898</xdr:rowOff>
    </xdr:to>
    <xdr:sp textlink="">
      <xdr:nvSpPr>
        <xdr:cNvPr id="7" name="角丸四角形吹き出し 6"/>
        <xdr:cNvSpPr/>
      </xdr:nvSpPr>
      <xdr:spPr>
        <a:xfrm>
          <a:off x="13564915" y="2660433"/>
          <a:ext cx="2945085" cy="1926896"/>
        </a:xfrm>
        <a:prstGeom prst="wedgeRoundRectCallout">
          <a:avLst>
            <a:gd name="adj1" fmla="val 32756"/>
            <a:gd name="adj2" fmla="val -80457"/>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受給者証に記載されている「特定障害者特別給付費」の支給額を入力</a:t>
          </a:r>
          <a:endParaRPr kumimoji="1" lang="en-US" altLang="ja-JP" sz="1200"/>
        </a:p>
        <a:p>
          <a:pPr algn="l"/>
          <a:r>
            <a:rPr kumimoji="1" lang="ja-JP" altLang="en-US" sz="1200"/>
            <a:t>（施設入所支援の場合、特定障害者特別給付費（補足給付費）は日額で表記されているので、日額に対象月の日数を掛けた額を入力）</a:t>
          </a:r>
          <a:endParaRPr kumimoji="1" lang="en-US" altLang="ja-JP" sz="1200"/>
        </a:p>
      </xdr:txBody>
    </xdr:sp>
    <xdr:clientData/>
  </xdr:twoCellAnchor>
  <xdr:twoCellAnchor>
    <xdr:from>
      <xdr:col>14</xdr:col>
      <xdr:colOff>800317</xdr:colOff>
      <xdr:row>8</xdr:row>
      <xdr:rowOff>10948</xdr:rowOff>
    </xdr:from>
    <xdr:to>
      <xdr:col>16</xdr:col>
      <xdr:colOff>10948</xdr:colOff>
      <xdr:row>13</xdr:row>
      <xdr:rowOff>120430</xdr:rowOff>
    </xdr:to>
    <xdr:sp textlink="">
      <xdr:nvSpPr>
        <xdr:cNvPr id="8" name="角丸四角形吹き出し 7"/>
        <xdr:cNvSpPr/>
      </xdr:nvSpPr>
      <xdr:spPr>
        <a:xfrm>
          <a:off x="16620576" y="2649482"/>
          <a:ext cx="2254251" cy="1313793"/>
        </a:xfrm>
        <a:prstGeom prst="wedgeRoundRectCallout">
          <a:avLst>
            <a:gd name="adj1" fmla="val 26609"/>
            <a:gd name="adj2" fmla="val -86573"/>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対象費用の実費を入力（</a:t>
          </a:r>
          <a:r>
            <a:rPr kumimoji="1" lang="en-US" altLang="ja-JP" sz="1200"/>
            <a:t>GH</a:t>
          </a:r>
          <a:r>
            <a:rPr kumimoji="1" lang="ja-JP" altLang="en-US" sz="1200"/>
            <a:t>であれば実際の家賃額、施設入所支援であれば対象費用の月の合計額）</a:t>
          </a:r>
          <a:endParaRPr kumimoji="1" lang="en-US" altLang="ja-JP" sz="1200"/>
        </a:p>
      </xdr:txBody>
    </xdr:sp>
    <xdr:clientData/>
  </xdr:twoCellAnchor>
  <xdr:twoCellAnchor>
    <xdr:from>
      <xdr:col>0</xdr:col>
      <xdr:colOff>0</xdr:colOff>
      <xdr:row>8</xdr:row>
      <xdr:rowOff>32847</xdr:rowOff>
    </xdr:from>
    <xdr:to>
      <xdr:col>1</xdr:col>
      <xdr:colOff>930603</xdr:colOff>
      <xdr:row>13</xdr:row>
      <xdr:rowOff>142328</xdr:rowOff>
    </xdr:to>
    <xdr:sp textlink="">
      <xdr:nvSpPr>
        <xdr:cNvPr id="9" name="角丸四角形吹き出し 8"/>
        <xdr:cNvSpPr/>
      </xdr:nvSpPr>
      <xdr:spPr>
        <a:xfrm>
          <a:off x="0" y="2671381"/>
          <a:ext cx="1905000" cy="1313792"/>
        </a:xfrm>
        <a:prstGeom prst="wedgeRoundRectCallout">
          <a:avLst>
            <a:gd name="adj1" fmla="val 76945"/>
            <a:gd name="adj2" fmla="val -82459"/>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「氏名」「受給者番号＋年月」の列は数式が入っているのでさわらない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647700</xdr:colOff>
      <xdr:row>32</xdr:row>
      <xdr:rowOff>219075</xdr:rowOff>
    </xdr:from>
    <xdr:to>
      <xdr:col>11</xdr:col>
      <xdr:colOff>876300</xdr:colOff>
      <xdr:row>37</xdr:row>
      <xdr:rowOff>190500</xdr:rowOff>
    </xdr:to>
    <xdr:sp textlink="">
      <xdr:nvSpPr>
        <xdr:cNvPr id="2" name="角丸四角形吹き出し 1"/>
        <xdr:cNvSpPr/>
      </xdr:nvSpPr>
      <xdr:spPr>
        <a:xfrm>
          <a:off x="9105900" y="9077325"/>
          <a:ext cx="1771650" cy="1228725"/>
        </a:xfrm>
        <a:prstGeom prst="wedgeRoundRectCallout">
          <a:avLst>
            <a:gd name="adj1" fmla="val -83196"/>
            <a:gd name="adj2" fmla="val -104008"/>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当月費用算定額、合計額は自動で入力される（関数が入っているのでさわらない）</a:t>
          </a:r>
        </a:p>
      </xdr:txBody>
    </xdr:sp>
    <xdr:clientData/>
  </xdr:twoCellAnchor>
  <xdr:twoCellAnchor>
    <xdr:from>
      <xdr:col>9</xdr:col>
      <xdr:colOff>590550</xdr:colOff>
      <xdr:row>39</xdr:row>
      <xdr:rowOff>171449</xdr:rowOff>
    </xdr:from>
    <xdr:to>
      <xdr:col>11</xdr:col>
      <xdr:colOff>819150</xdr:colOff>
      <xdr:row>45</xdr:row>
      <xdr:rowOff>114300</xdr:rowOff>
    </xdr:to>
    <xdr:sp textlink="">
      <xdr:nvSpPr>
        <xdr:cNvPr id="3" name="角丸四角形吹き出し 2"/>
        <xdr:cNvSpPr/>
      </xdr:nvSpPr>
      <xdr:spPr>
        <a:xfrm>
          <a:off x="9048750" y="10744199"/>
          <a:ext cx="1771650" cy="1400176"/>
        </a:xfrm>
        <a:prstGeom prst="wedgeRoundRectCallout">
          <a:avLst>
            <a:gd name="adj1" fmla="val -82659"/>
            <a:gd name="adj2" fmla="val -17063"/>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算定額と実費算定額のうち低い方が自動で入力される（関数が入っているのでさわらない）</a:t>
          </a:r>
        </a:p>
      </xdr:txBody>
    </xdr:sp>
    <xdr:clientData/>
  </xdr:twoCellAnchor>
  <xdr:twoCellAnchor>
    <xdr:from>
      <xdr:col>2</xdr:col>
      <xdr:colOff>66675</xdr:colOff>
      <xdr:row>9</xdr:row>
      <xdr:rowOff>85724</xdr:rowOff>
    </xdr:from>
    <xdr:to>
      <xdr:col>3</xdr:col>
      <xdr:colOff>1162050</xdr:colOff>
      <xdr:row>13</xdr:row>
      <xdr:rowOff>142874</xdr:rowOff>
    </xdr:to>
    <xdr:sp textlink="">
      <xdr:nvSpPr>
        <xdr:cNvPr id="4" name="角丸四角形吹き出し 3"/>
        <xdr:cNvSpPr/>
      </xdr:nvSpPr>
      <xdr:spPr>
        <a:xfrm>
          <a:off x="1085850" y="2705099"/>
          <a:ext cx="1771650" cy="1209675"/>
        </a:xfrm>
        <a:prstGeom prst="wedgeRoundRectCallout">
          <a:avLst>
            <a:gd name="adj1" fmla="val -37497"/>
            <a:gd name="adj2" fmla="val -115212"/>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対象者が児童でない場合は不要なのでＢ７セルとＤ７セルは削除してもよい</a:t>
          </a:r>
        </a:p>
      </xdr:txBody>
    </xdr:sp>
    <xdr:clientData/>
  </xdr:twoCellAnchor>
  <xdr:twoCellAnchor>
    <xdr:from>
      <xdr:col>4</xdr:col>
      <xdr:colOff>352425</xdr:colOff>
      <xdr:row>1</xdr:row>
      <xdr:rowOff>228601</xdr:rowOff>
    </xdr:from>
    <xdr:to>
      <xdr:col>6</xdr:col>
      <xdr:colOff>104775</xdr:colOff>
      <xdr:row>7</xdr:row>
      <xdr:rowOff>142876</xdr:rowOff>
    </xdr:to>
    <xdr:sp textlink="">
      <xdr:nvSpPr>
        <xdr:cNvPr id="5" name="角丸四角形吹き出し 4"/>
        <xdr:cNvSpPr/>
      </xdr:nvSpPr>
      <xdr:spPr>
        <a:xfrm>
          <a:off x="3381375" y="466726"/>
          <a:ext cx="1771650" cy="1676400"/>
        </a:xfrm>
        <a:prstGeom prst="wedgeRoundRectCallout">
          <a:avLst>
            <a:gd name="adj1" fmla="val -67067"/>
            <a:gd name="adj2" fmla="val -36222"/>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受給者の住所、氏名、受給者番号、児童氏名は、Ｌ列に入力した受給者番号に該当する対象者の受給者情報から自動で入力</a:t>
          </a:r>
        </a:p>
      </xdr:txBody>
    </xdr:sp>
    <xdr:clientData/>
  </xdr:twoCellAnchor>
  <xdr:twoCellAnchor>
    <xdr:from>
      <xdr:col>7</xdr:col>
      <xdr:colOff>600074</xdr:colOff>
      <xdr:row>4</xdr:row>
      <xdr:rowOff>190501</xdr:rowOff>
    </xdr:from>
    <xdr:to>
      <xdr:col>8</xdr:col>
      <xdr:colOff>1847849</xdr:colOff>
      <xdr:row>7</xdr:row>
      <xdr:rowOff>228601</xdr:rowOff>
    </xdr:to>
    <xdr:sp textlink="">
      <xdr:nvSpPr>
        <xdr:cNvPr id="6" name="角丸四角形吹き出し 5"/>
        <xdr:cNvSpPr/>
      </xdr:nvSpPr>
      <xdr:spPr>
        <a:xfrm>
          <a:off x="6524624" y="1276351"/>
          <a:ext cx="1933575" cy="952500"/>
        </a:xfrm>
        <a:prstGeom prst="wedgeRoundRectCallout">
          <a:avLst>
            <a:gd name="adj1" fmla="val 28094"/>
            <a:gd name="adj2" fmla="val 94985"/>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「発行日」</a:t>
          </a:r>
          <a:endParaRPr kumimoji="1" lang="en-US" altLang="ja-JP" sz="1100"/>
        </a:p>
        <a:p>
          <a:pPr algn="l"/>
          <a:r>
            <a:rPr kumimoji="1" lang="ja-JP" altLang="en-US" sz="1100"/>
            <a:t>Ｌ３セルに入力した発行日が自動で入力される</a:t>
          </a:r>
        </a:p>
      </xdr:txBody>
    </xdr:sp>
    <xdr:clientData/>
  </xdr:twoCellAnchor>
  <xdr:twoCellAnchor>
    <xdr:from>
      <xdr:col>4</xdr:col>
      <xdr:colOff>0</xdr:colOff>
      <xdr:row>14</xdr:row>
      <xdr:rowOff>0</xdr:rowOff>
    </xdr:from>
    <xdr:to>
      <xdr:col>5</xdr:col>
      <xdr:colOff>781050</xdr:colOff>
      <xdr:row>17</xdr:row>
      <xdr:rowOff>295275</xdr:rowOff>
    </xdr:to>
    <xdr:sp textlink="">
      <xdr:nvSpPr>
        <xdr:cNvPr id="7" name="角丸四角形吹き出し 6"/>
        <xdr:cNvSpPr/>
      </xdr:nvSpPr>
      <xdr:spPr>
        <a:xfrm>
          <a:off x="3028950" y="4076700"/>
          <a:ext cx="1771650" cy="1209675"/>
        </a:xfrm>
        <a:prstGeom prst="wedgeRoundRectCallout">
          <a:avLst>
            <a:gd name="adj1" fmla="val 58202"/>
            <a:gd name="adj2" fmla="val -75842"/>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事業者、事業所名、代表者職氏名、電話、</a:t>
          </a:r>
          <a:r>
            <a:rPr kumimoji="1" lang="en-US" altLang="ja-JP" sz="1100"/>
            <a:t>FAX</a:t>
          </a:r>
          <a:r>
            <a:rPr kumimoji="1" lang="ja-JP" altLang="en-US" sz="1100"/>
            <a:t>は、事業者情報から自動で入力される</a:t>
          </a:r>
        </a:p>
      </xdr:txBody>
    </xdr:sp>
    <xdr:clientData/>
  </xdr:twoCellAnchor>
  <xdr:twoCellAnchor>
    <xdr:from>
      <xdr:col>8</xdr:col>
      <xdr:colOff>1228725</xdr:colOff>
      <xdr:row>19</xdr:row>
      <xdr:rowOff>238126</xdr:rowOff>
    </xdr:from>
    <xdr:to>
      <xdr:col>10</xdr:col>
      <xdr:colOff>695325</xdr:colOff>
      <xdr:row>24</xdr:row>
      <xdr:rowOff>114301</xdr:rowOff>
    </xdr:to>
    <xdr:sp textlink="">
      <xdr:nvSpPr>
        <xdr:cNvPr id="8" name="角丸四角形吹き出し 7"/>
        <xdr:cNvSpPr/>
      </xdr:nvSpPr>
      <xdr:spPr>
        <a:xfrm>
          <a:off x="7839075" y="5772151"/>
          <a:ext cx="2000250" cy="1162050"/>
        </a:xfrm>
        <a:prstGeom prst="wedgeRoundRectCallout">
          <a:avLst>
            <a:gd name="adj1" fmla="val -111676"/>
            <a:gd name="adj2" fmla="val 5564"/>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「代理受領額」</a:t>
          </a:r>
        </a:p>
        <a:p>
          <a:pPr algn="l"/>
          <a:r>
            <a:rPr kumimoji="1" lang="ja-JP" altLang="en-US" sz="1100"/>
            <a:t>Ｆ２３セルには数式が入っているため触らない（自動で入力される）</a:t>
          </a:r>
          <a:endParaRPr kumimoji="1" lang="en-US" altLang="ja-JP" sz="1100"/>
        </a:p>
      </xdr:txBody>
    </xdr:sp>
    <xdr:clientData/>
  </xdr:twoCellAnchor>
  <xdr:twoCellAnchor>
    <xdr:from>
      <xdr:col>10</xdr:col>
      <xdr:colOff>0</xdr:colOff>
      <xdr:row>5</xdr:row>
      <xdr:rowOff>0</xdr:rowOff>
    </xdr:from>
    <xdr:to>
      <xdr:col>11</xdr:col>
      <xdr:colOff>914400</xdr:colOff>
      <xdr:row>7</xdr:row>
      <xdr:rowOff>66675</xdr:rowOff>
    </xdr:to>
    <xdr:sp textlink="">
      <xdr:nvSpPr>
        <xdr:cNvPr id="10" name="角丸四角形吹き出し 9"/>
        <xdr:cNvSpPr/>
      </xdr:nvSpPr>
      <xdr:spPr>
        <a:xfrm>
          <a:off x="9144000" y="1390650"/>
          <a:ext cx="1771650" cy="676275"/>
        </a:xfrm>
        <a:prstGeom prst="wedgeRoundRectCallout">
          <a:avLst>
            <a:gd name="adj1" fmla="val 41535"/>
            <a:gd name="adj2" fmla="val -95015"/>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〇〇〇〇／〇〇／〇〇の形式で入力</a:t>
          </a:r>
        </a:p>
      </xdr:txBody>
    </xdr:sp>
    <xdr:clientData/>
  </xdr:twoCellAnchor>
  <xdr:twoCellAnchor>
    <xdr:from>
      <xdr:col>4</xdr:col>
      <xdr:colOff>209550</xdr:colOff>
      <xdr:row>26</xdr:row>
      <xdr:rowOff>133350</xdr:rowOff>
    </xdr:from>
    <xdr:to>
      <xdr:col>6</xdr:col>
      <xdr:colOff>190500</xdr:colOff>
      <xdr:row>31</xdr:row>
      <xdr:rowOff>114300</xdr:rowOff>
    </xdr:to>
    <xdr:sp textlink="">
      <xdr:nvSpPr>
        <xdr:cNvPr id="11" name="角丸四角形吹き出し 10"/>
        <xdr:cNvSpPr/>
      </xdr:nvSpPr>
      <xdr:spPr>
        <a:xfrm>
          <a:off x="3238500" y="7505700"/>
          <a:ext cx="2000250" cy="1219200"/>
        </a:xfrm>
        <a:prstGeom prst="wedgeRoundRectCallout">
          <a:avLst>
            <a:gd name="adj1" fmla="val -67866"/>
            <a:gd name="adj2" fmla="val -57717"/>
            <a:gd name="adj3" fmla="val 16667"/>
          </a:avLst>
        </a:prstGeom>
        <a:solidFill>
          <a:srgbClr val="F8CBAD"/>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サービス名は、提供情報入力シートから自動入力される（関数が入っているため触らない）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tabSelected="1" topLeftCell="B1" zoomScaleNormal="100" workbookViewId="0">
      <selection activeCell="C3" sqref="C3:C8"/>
    </sheetView>
  </sheetViews>
  <sheetFormatPr defaultRowHeight="18.75" x14ac:dyDescent="0.4"/>
  <cols>
    <col min="2" max="2" width="19.25" bestFit="1" customWidth="1"/>
    <col min="3" max="3" width="42" customWidth="1"/>
    <col min="5" max="6" width="9" customWidth="1"/>
  </cols>
  <sheetData>
    <row r="2" spans="1:5" x14ac:dyDescent="0.4">
      <c r="B2" t="s">
        <v>25</v>
      </c>
    </row>
    <row r="3" spans="1:5" x14ac:dyDescent="0.4">
      <c r="A3" s="2"/>
      <c r="B3" s="8" t="s">
        <v>26</v>
      </c>
      <c r="C3" s="8"/>
      <c r="D3" s="2"/>
      <c r="E3" s="2"/>
    </row>
    <row r="4" spans="1:5" x14ac:dyDescent="0.4">
      <c r="B4" s="8" t="s">
        <v>42</v>
      </c>
      <c r="C4" s="8"/>
    </row>
    <row r="5" spans="1:5" x14ac:dyDescent="0.4">
      <c r="B5" s="8" t="s">
        <v>62</v>
      </c>
      <c r="C5" s="8"/>
    </row>
    <row r="6" spans="1:5" x14ac:dyDescent="0.4">
      <c r="B6" s="8" t="s">
        <v>63</v>
      </c>
      <c r="C6" s="8"/>
    </row>
    <row r="7" spans="1:5" x14ac:dyDescent="0.4">
      <c r="B7" s="8" t="s">
        <v>27</v>
      </c>
      <c r="C7" s="8"/>
    </row>
    <row r="8" spans="1:5" x14ac:dyDescent="0.4">
      <c r="B8" s="8" t="s">
        <v>28</v>
      </c>
      <c r="C8" s="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80" zoomScaleNormal="80" workbookViewId="0">
      <selection activeCell="G18" sqref="G18"/>
    </sheetView>
  </sheetViews>
  <sheetFormatPr defaultRowHeight="18.75" x14ac:dyDescent="0.4"/>
  <cols>
    <col min="1" max="1" width="13" bestFit="1" customWidth="1"/>
    <col min="2" max="2" width="18.625" customWidth="1"/>
    <col min="3" max="3" width="13.5" customWidth="1"/>
    <col min="4" max="4" width="32.25" customWidth="1"/>
    <col min="5" max="5" width="18.625" customWidth="1"/>
    <col min="6" max="9" width="21.625" customWidth="1"/>
  </cols>
  <sheetData>
    <row r="1" spans="1:11" x14ac:dyDescent="0.4">
      <c r="A1" s="8" t="s">
        <v>36</v>
      </c>
      <c r="B1" s="9" t="s">
        <v>31</v>
      </c>
      <c r="C1" s="8" t="s">
        <v>29</v>
      </c>
      <c r="D1" s="8" t="s">
        <v>30</v>
      </c>
      <c r="E1" s="8" t="s">
        <v>37</v>
      </c>
      <c r="F1" s="18" t="s">
        <v>38</v>
      </c>
      <c r="G1" s="18" t="s">
        <v>39</v>
      </c>
      <c r="H1" s="18" t="s">
        <v>40</v>
      </c>
      <c r="I1" s="18" t="s">
        <v>41</v>
      </c>
    </row>
    <row r="2" spans="1:11" x14ac:dyDescent="0.4">
      <c r="A2" s="16">
        <v>50000</v>
      </c>
      <c r="B2" s="8" t="s">
        <v>64</v>
      </c>
      <c r="C2" s="63" t="s">
        <v>43</v>
      </c>
      <c r="D2" s="8" t="s">
        <v>44</v>
      </c>
      <c r="E2" s="8"/>
      <c r="F2" s="18" t="s">
        <v>45</v>
      </c>
      <c r="G2" s="18" t="s">
        <v>46</v>
      </c>
      <c r="H2" s="18" t="s">
        <v>65</v>
      </c>
      <c r="I2" s="18"/>
      <c r="J2" s="65" t="s">
        <v>81</v>
      </c>
      <c r="K2" s="2"/>
    </row>
    <row r="3" spans="1:11" x14ac:dyDescent="0.4">
      <c r="A3" s="16"/>
      <c r="B3" s="8"/>
      <c r="C3" s="63"/>
      <c r="D3" s="8"/>
      <c r="E3" s="18"/>
      <c r="F3" s="8"/>
      <c r="G3" s="8"/>
      <c r="H3" s="8"/>
      <c r="I3" s="8"/>
    </row>
    <row r="4" spans="1:11" x14ac:dyDescent="0.4">
      <c r="A4" s="16"/>
      <c r="B4" s="8"/>
      <c r="C4" s="63"/>
      <c r="D4" s="8"/>
      <c r="E4" s="8"/>
      <c r="F4" s="8"/>
      <c r="G4" s="8"/>
      <c r="H4" s="8"/>
      <c r="I4" s="8"/>
    </row>
    <row r="5" spans="1:11" x14ac:dyDescent="0.4">
      <c r="A5" s="16"/>
      <c r="B5" s="8"/>
      <c r="C5" s="63"/>
      <c r="D5" s="8"/>
      <c r="E5" s="8"/>
      <c r="F5" s="8"/>
      <c r="G5" s="8"/>
      <c r="H5" s="8"/>
      <c r="I5" s="8"/>
    </row>
    <row r="6" spans="1:11" x14ac:dyDescent="0.4">
      <c r="A6" s="16"/>
      <c r="B6" s="8"/>
      <c r="C6" s="63"/>
      <c r="D6" s="8"/>
      <c r="E6" s="8"/>
      <c r="F6" s="8"/>
      <c r="G6" s="8"/>
      <c r="H6" s="8"/>
      <c r="I6" s="8"/>
    </row>
    <row r="7" spans="1:11" x14ac:dyDescent="0.4">
      <c r="A7" s="16"/>
      <c r="B7" s="8"/>
      <c r="C7" s="63"/>
      <c r="D7" s="8"/>
      <c r="E7" s="8"/>
      <c r="F7" s="8"/>
      <c r="G7" s="8"/>
      <c r="H7" s="8"/>
      <c r="I7" s="8"/>
    </row>
    <row r="8" spans="1:11" x14ac:dyDescent="0.4">
      <c r="A8" s="16"/>
      <c r="B8" s="8"/>
      <c r="C8" s="63"/>
      <c r="D8" s="8"/>
      <c r="E8" s="8"/>
      <c r="F8" s="8"/>
      <c r="G8" s="8"/>
      <c r="H8" s="8"/>
      <c r="I8" s="8"/>
    </row>
    <row r="9" spans="1:11" x14ac:dyDescent="0.4">
      <c r="A9" s="16"/>
      <c r="B9" s="8"/>
      <c r="C9" s="63"/>
      <c r="D9" s="8"/>
      <c r="E9" s="8"/>
      <c r="F9" s="8"/>
      <c r="G9" s="8"/>
      <c r="H9" s="8"/>
      <c r="I9" s="8"/>
    </row>
    <row r="10" spans="1:11" x14ac:dyDescent="0.4">
      <c r="A10" s="16"/>
      <c r="B10" s="8"/>
      <c r="C10" s="63"/>
      <c r="D10" s="8"/>
      <c r="E10" s="8"/>
      <c r="F10" s="8"/>
      <c r="G10" s="8"/>
      <c r="H10" s="8"/>
      <c r="I10" s="8"/>
    </row>
    <row r="11" spans="1:11" x14ac:dyDescent="0.4">
      <c r="A11" s="16"/>
      <c r="B11" s="8"/>
      <c r="C11" s="63"/>
      <c r="D11" s="8"/>
      <c r="E11" s="8"/>
      <c r="F11" s="8"/>
      <c r="G11" s="8"/>
      <c r="H11" s="8"/>
      <c r="I11" s="8"/>
    </row>
    <row r="12" spans="1:11" x14ac:dyDescent="0.4">
      <c r="A12" s="16"/>
      <c r="B12" s="8"/>
      <c r="C12" s="63"/>
      <c r="D12" s="8"/>
      <c r="E12" s="8"/>
      <c r="F12" s="8"/>
      <c r="G12" s="8"/>
      <c r="H12" s="8"/>
      <c r="I12" s="8"/>
    </row>
    <row r="13" spans="1:11" x14ac:dyDescent="0.4">
      <c r="A13" s="16"/>
      <c r="B13" s="8"/>
      <c r="C13" s="63"/>
      <c r="D13" s="8"/>
      <c r="E13" s="8"/>
      <c r="F13" s="8"/>
      <c r="G13" s="8"/>
      <c r="H13" s="8"/>
      <c r="I13" s="8"/>
    </row>
    <row r="14" spans="1:11" x14ac:dyDescent="0.4">
      <c r="A14" s="16"/>
      <c r="B14" s="8"/>
      <c r="C14" s="63"/>
      <c r="D14" s="8"/>
      <c r="E14" s="8"/>
      <c r="F14" s="8"/>
      <c r="G14" s="8"/>
      <c r="H14" s="8"/>
      <c r="I14" s="8"/>
    </row>
    <row r="15" spans="1:11" x14ac:dyDescent="0.4">
      <c r="A15" s="16"/>
      <c r="B15" s="8"/>
      <c r="C15" s="63"/>
      <c r="D15" s="8"/>
      <c r="E15" s="8"/>
      <c r="F15" s="8"/>
      <c r="G15" s="8"/>
      <c r="H15" s="8"/>
      <c r="I15" s="8"/>
    </row>
    <row r="16" spans="1:11" x14ac:dyDescent="0.4">
      <c r="A16" s="16"/>
      <c r="B16" s="8"/>
      <c r="C16" s="63"/>
      <c r="D16" s="8"/>
      <c r="E16" s="8"/>
      <c r="F16" s="8"/>
      <c r="G16" s="8"/>
      <c r="H16" s="8"/>
      <c r="I16" s="8"/>
    </row>
    <row r="17" spans="1:9" x14ac:dyDescent="0.4">
      <c r="A17" s="16"/>
      <c r="B17" s="8"/>
      <c r="C17" s="63"/>
      <c r="D17" s="8"/>
      <c r="E17" s="8"/>
      <c r="F17" s="8"/>
      <c r="G17" s="8"/>
      <c r="H17" s="8"/>
      <c r="I17" s="8"/>
    </row>
    <row r="18" spans="1:9" x14ac:dyDescent="0.4">
      <c r="A18" s="16"/>
      <c r="B18" s="8"/>
      <c r="C18" s="63"/>
      <c r="D18" s="8"/>
      <c r="E18" s="8"/>
      <c r="F18" s="8"/>
      <c r="G18" s="8"/>
      <c r="H18" s="8"/>
      <c r="I18" s="8"/>
    </row>
    <row r="19" spans="1:9" x14ac:dyDescent="0.4">
      <c r="A19" s="16"/>
      <c r="B19" s="8"/>
      <c r="C19" s="63"/>
      <c r="D19" s="8"/>
      <c r="E19" s="8"/>
      <c r="F19" s="8"/>
      <c r="G19" s="8"/>
      <c r="H19" s="8"/>
      <c r="I19" s="8"/>
    </row>
    <row r="20" spans="1:9" x14ac:dyDescent="0.4">
      <c r="A20" s="16"/>
      <c r="B20" s="8"/>
      <c r="C20" s="63"/>
      <c r="D20" s="8"/>
      <c r="E20" s="8"/>
      <c r="F20" s="8"/>
      <c r="G20" s="8"/>
      <c r="H20" s="8"/>
      <c r="I20" s="8"/>
    </row>
    <row r="21" spans="1:9" x14ac:dyDescent="0.4">
      <c r="A21" s="16"/>
      <c r="B21" s="8"/>
      <c r="C21" s="63"/>
      <c r="D21" s="8"/>
      <c r="E21" s="8"/>
      <c r="F21" s="8"/>
      <c r="G21" s="8"/>
      <c r="H21" s="8"/>
      <c r="I21" s="8"/>
    </row>
    <row r="22" spans="1:9" x14ac:dyDescent="0.4">
      <c r="A22" s="16"/>
      <c r="B22" s="8"/>
      <c r="C22" s="63"/>
      <c r="D22" s="8"/>
      <c r="E22" s="8"/>
      <c r="F22" s="8"/>
      <c r="G22" s="8"/>
      <c r="H22" s="8"/>
      <c r="I22" s="8"/>
    </row>
    <row r="23" spans="1:9" x14ac:dyDescent="0.4">
      <c r="A23" s="16"/>
      <c r="B23" s="8"/>
      <c r="C23" s="63"/>
      <c r="D23" s="8"/>
      <c r="E23" s="8"/>
      <c r="F23" s="8"/>
      <c r="G23" s="8"/>
      <c r="H23" s="8"/>
      <c r="I23" s="8"/>
    </row>
    <row r="24" spans="1:9" x14ac:dyDescent="0.4">
      <c r="A24" s="16"/>
      <c r="B24" s="8"/>
      <c r="C24" s="63"/>
      <c r="D24" s="8"/>
      <c r="E24" s="8"/>
      <c r="F24" s="8"/>
      <c r="G24" s="8"/>
      <c r="H24" s="8"/>
      <c r="I24" s="8"/>
    </row>
    <row r="25" spans="1:9" x14ac:dyDescent="0.4">
      <c r="A25" s="16"/>
      <c r="B25" s="8"/>
      <c r="C25" s="63"/>
      <c r="D25" s="8"/>
      <c r="E25" s="8"/>
      <c r="F25" s="8"/>
      <c r="G25" s="8"/>
      <c r="H25" s="8"/>
      <c r="I25" s="8"/>
    </row>
    <row r="26" spans="1:9" x14ac:dyDescent="0.4">
      <c r="A26" s="16"/>
      <c r="B26" s="8"/>
      <c r="C26" s="63"/>
      <c r="D26" s="8"/>
      <c r="E26" s="8"/>
      <c r="F26" s="8"/>
      <c r="G26" s="8"/>
      <c r="H26" s="8"/>
      <c r="I26" s="8"/>
    </row>
    <row r="27" spans="1:9" x14ac:dyDescent="0.4">
      <c r="A27" s="16"/>
      <c r="B27" s="8"/>
      <c r="C27" s="63"/>
      <c r="D27" s="8"/>
      <c r="E27" s="8"/>
      <c r="F27" s="8"/>
      <c r="G27" s="8"/>
      <c r="H27" s="8"/>
      <c r="I27" s="8"/>
    </row>
    <row r="28" spans="1:9" x14ac:dyDescent="0.4">
      <c r="A28" s="16"/>
      <c r="B28" s="8"/>
      <c r="C28" s="63"/>
      <c r="D28" s="8"/>
      <c r="E28" s="8"/>
      <c r="F28" s="8"/>
      <c r="G28" s="8"/>
      <c r="H28" s="8"/>
      <c r="I28" s="8"/>
    </row>
    <row r="29" spans="1:9" x14ac:dyDescent="0.4">
      <c r="A29" s="16"/>
      <c r="B29" s="8"/>
      <c r="C29" s="63"/>
      <c r="D29" s="8"/>
      <c r="E29" s="8"/>
      <c r="F29" s="8"/>
      <c r="G29" s="8"/>
      <c r="H29" s="8"/>
      <c r="I29" s="8"/>
    </row>
    <row r="30" spans="1:9" x14ac:dyDescent="0.4">
      <c r="A30" s="16"/>
      <c r="B30" s="8"/>
      <c r="C30" s="63"/>
      <c r="D30" s="8"/>
      <c r="E30" s="8"/>
      <c r="F30" s="8"/>
      <c r="G30" s="8"/>
      <c r="H30" s="8"/>
      <c r="I30" s="8"/>
    </row>
    <row r="31" spans="1:9" x14ac:dyDescent="0.4">
      <c r="A31" s="16"/>
      <c r="B31" s="8"/>
      <c r="C31" s="63"/>
      <c r="D31" s="8"/>
      <c r="E31" s="8"/>
      <c r="F31" s="8"/>
      <c r="G31" s="8"/>
      <c r="H31" s="8"/>
      <c r="I31" s="8"/>
    </row>
    <row r="32" spans="1:9" x14ac:dyDescent="0.4">
      <c r="A32" s="16"/>
      <c r="B32" s="8"/>
      <c r="C32" s="63"/>
      <c r="D32" s="8"/>
      <c r="E32" s="8"/>
      <c r="F32" s="8"/>
      <c r="G32" s="8"/>
      <c r="H32" s="8"/>
      <c r="I32" s="8"/>
    </row>
    <row r="33" spans="1:9" x14ac:dyDescent="0.4">
      <c r="A33" s="16"/>
      <c r="B33" s="8"/>
      <c r="C33" s="63"/>
      <c r="D33" s="8"/>
      <c r="E33" s="8"/>
      <c r="F33" s="8"/>
      <c r="G33" s="8"/>
      <c r="H33" s="8"/>
      <c r="I33" s="8"/>
    </row>
    <row r="34" spans="1:9" x14ac:dyDescent="0.4">
      <c r="A34" s="16"/>
      <c r="B34" s="8"/>
      <c r="C34" s="63"/>
      <c r="D34" s="8"/>
      <c r="E34" s="8"/>
      <c r="F34" s="8"/>
      <c r="G34" s="8"/>
      <c r="H34" s="8"/>
      <c r="I34" s="8"/>
    </row>
    <row r="35" spans="1:9" x14ac:dyDescent="0.4">
      <c r="A35" s="16"/>
      <c r="B35" s="8"/>
      <c r="C35" s="63"/>
      <c r="D35" s="8"/>
      <c r="E35" s="8"/>
      <c r="F35" s="8"/>
      <c r="G35" s="8"/>
      <c r="H35" s="8"/>
      <c r="I35" s="8"/>
    </row>
    <row r="36" spans="1:9" x14ac:dyDescent="0.4">
      <c r="A36" s="16"/>
      <c r="B36" s="8"/>
      <c r="C36" s="63"/>
      <c r="D36" s="8"/>
      <c r="E36" s="8"/>
      <c r="F36" s="8"/>
      <c r="G36" s="8"/>
      <c r="H36" s="8"/>
      <c r="I36" s="8"/>
    </row>
    <row r="37" spans="1:9" x14ac:dyDescent="0.4">
      <c r="A37" s="16"/>
      <c r="B37" s="8"/>
      <c r="C37" s="63"/>
      <c r="D37" s="8"/>
      <c r="E37" s="8"/>
      <c r="F37" s="8"/>
      <c r="G37" s="8"/>
      <c r="H37" s="8"/>
      <c r="I37" s="8"/>
    </row>
    <row r="38" spans="1:9" x14ac:dyDescent="0.4">
      <c r="A38" s="16"/>
      <c r="B38" s="8"/>
      <c r="C38" s="63"/>
      <c r="D38" s="8"/>
      <c r="E38" s="8"/>
      <c r="F38" s="8"/>
      <c r="G38" s="8"/>
      <c r="H38" s="8"/>
      <c r="I38" s="8"/>
    </row>
    <row r="39" spans="1:9" x14ac:dyDescent="0.4">
      <c r="A39" s="16"/>
      <c r="B39" s="8"/>
      <c r="C39" s="63"/>
      <c r="D39" s="8"/>
      <c r="E39" s="8"/>
      <c r="F39" s="8"/>
      <c r="G39" s="8"/>
      <c r="H39" s="8"/>
      <c r="I39" s="8"/>
    </row>
    <row r="40" spans="1:9" x14ac:dyDescent="0.4">
      <c r="A40" s="16"/>
      <c r="B40" s="8"/>
      <c r="C40" s="63"/>
      <c r="D40" s="8"/>
      <c r="E40" s="8"/>
      <c r="F40" s="8"/>
      <c r="G40" s="8"/>
      <c r="H40" s="8"/>
      <c r="I40" s="8"/>
    </row>
    <row r="41" spans="1:9" x14ac:dyDescent="0.4">
      <c r="A41" s="16"/>
      <c r="B41" s="8"/>
      <c r="C41" s="63"/>
      <c r="D41" s="8"/>
      <c r="E41" s="8"/>
      <c r="F41" s="8"/>
      <c r="G41" s="8"/>
      <c r="H41" s="8"/>
      <c r="I41" s="8"/>
    </row>
    <row r="42" spans="1:9" x14ac:dyDescent="0.4">
      <c r="A42" s="16"/>
      <c r="B42" s="8"/>
      <c r="C42" s="63"/>
      <c r="D42" s="8"/>
      <c r="E42" s="8"/>
      <c r="F42" s="8"/>
      <c r="G42" s="8"/>
      <c r="H42" s="8"/>
      <c r="I42" s="8"/>
    </row>
    <row r="43" spans="1:9" x14ac:dyDescent="0.4">
      <c r="A43" s="16"/>
      <c r="B43" s="8"/>
      <c r="C43" s="63"/>
      <c r="D43" s="8"/>
      <c r="E43" s="8"/>
      <c r="F43" s="8"/>
      <c r="G43" s="8"/>
      <c r="H43" s="8"/>
      <c r="I43" s="8"/>
    </row>
  </sheetData>
  <phoneticPr fontId="1"/>
  <dataValidations count="1">
    <dataValidation type="whole" allowBlank="1" showInputMessage="1" showErrorMessage="1" sqref="A2:A43">
      <formula1>0</formula1>
      <formula2>9999999999</formula2>
    </dataValidation>
  </dataValidations>
  <pageMargins left="0.67" right="0.16" top="0.75"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87" zoomScaleNormal="87" workbookViewId="0">
      <selection activeCell="B3" sqref="B3"/>
    </sheetView>
  </sheetViews>
  <sheetFormatPr defaultRowHeight="18.75" x14ac:dyDescent="0.4"/>
  <cols>
    <col min="1" max="1" width="12.75" style="17" bestFit="1" customWidth="1"/>
    <col min="2" max="2" width="13" customWidth="1"/>
    <col min="3" max="3" width="22.125" customWidth="1"/>
    <col min="4" max="4" width="13" customWidth="1"/>
    <col min="5" max="5" width="15" customWidth="1"/>
    <col min="6" max="6" width="14.625" customWidth="1"/>
    <col min="7" max="7" width="15.25" customWidth="1"/>
    <col min="8" max="8" width="16.25" customWidth="1"/>
    <col min="9" max="9" width="14.125" customWidth="1"/>
    <col min="10" max="10" width="15.375" customWidth="1"/>
    <col min="11" max="11" width="14.875" customWidth="1"/>
    <col min="12" max="12" width="14.5" customWidth="1"/>
    <col min="13" max="13" width="13" bestFit="1" customWidth="1"/>
    <col min="14" max="14" width="14" customWidth="1"/>
    <col min="15" max="15" width="20.25" customWidth="1"/>
    <col min="16" max="16" width="19.75" customWidth="1"/>
  </cols>
  <sheetData>
    <row r="1" spans="1:17" s="12" customFormat="1" ht="75" x14ac:dyDescent="0.4">
      <c r="A1" s="15" t="s">
        <v>47</v>
      </c>
      <c r="B1" s="11" t="s">
        <v>59</v>
      </c>
      <c r="C1" s="11" t="s">
        <v>48</v>
      </c>
      <c r="D1" s="11" t="s">
        <v>60</v>
      </c>
      <c r="E1" s="11" t="s">
        <v>51</v>
      </c>
      <c r="F1" s="11" t="s">
        <v>54</v>
      </c>
      <c r="G1" s="11" t="s">
        <v>52</v>
      </c>
      <c r="H1" s="11" t="s">
        <v>53</v>
      </c>
      <c r="I1" s="11" t="s">
        <v>55</v>
      </c>
      <c r="J1" s="11" t="s">
        <v>61</v>
      </c>
      <c r="K1" s="11" t="s">
        <v>56</v>
      </c>
      <c r="L1" s="11" t="s">
        <v>57</v>
      </c>
      <c r="M1" s="11" t="s">
        <v>66</v>
      </c>
      <c r="N1" s="11" t="s">
        <v>32</v>
      </c>
      <c r="O1" s="11" t="s">
        <v>33</v>
      </c>
      <c r="P1" s="11" t="s">
        <v>34</v>
      </c>
    </row>
    <row r="2" spans="1:17" x14ac:dyDescent="0.4">
      <c r="A2" s="16">
        <v>50000</v>
      </c>
      <c r="B2" s="8">
        <v>202305</v>
      </c>
      <c r="C2" s="13" t="str">
        <f>VLOOKUP(A2,受給者情報!A:B,2,FALSE)</f>
        <v>あいう　えお</v>
      </c>
      <c r="D2" s="13" t="str">
        <f>A2&amp;B2</f>
        <v>50000202305</v>
      </c>
      <c r="E2" s="8" t="s">
        <v>45</v>
      </c>
      <c r="F2" s="8">
        <v>50000</v>
      </c>
      <c r="G2" s="8" t="s">
        <v>46</v>
      </c>
      <c r="H2" s="8">
        <v>10000</v>
      </c>
      <c r="I2" s="8" t="s">
        <v>58</v>
      </c>
      <c r="J2" s="8">
        <v>30000</v>
      </c>
      <c r="K2" s="8"/>
      <c r="L2" s="8"/>
      <c r="M2" s="8">
        <v>9300</v>
      </c>
      <c r="N2" s="8">
        <v>0</v>
      </c>
      <c r="O2" s="8"/>
      <c r="P2" s="8"/>
      <c r="Q2" t="s">
        <v>81</v>
      </c>
    </row>
    <row r="3" spans="1:17" x14ac:dyDescent="0.4">
      <c r="A3" s="16"/>
      <c r="B3" s="8"/>
      <c r="C3" s="13" t="e">
        <f>VLOOKUP(A3,受給者情報!A:B,2,FALSE)</f>
        <v>#N/A</v>
      </c>
      <c r="D3" s="13" t="str">
        <f t="shared" ref="D3:D19" si="0">A3&amp;B3</f>
        <v/>
      </c>
      <c r="E3" s="8"/>
      <c r="F3" s="8"/>
      <c r="G3" s="8"/>
      <c r="H3" s="8"/>
      <c r="I3" s="8"/>
      <c r="J3" s="8"/>
      <c r="K3" s="8"/>
      <c r="L3" s="8"/>
      <c r="M3" s="8"/>
      <c r="N3" s="8"/>
      <c r="O3" s="8"/>
      <c r="P3" s="8"/>
    </row>
    <row r="4" spans="1:17" x14ac:dyDescent="0.4">
      <c r="A4" s="16"/>
      <c r="B4" s="8"/>
      <c r="C4" s="13" t="e">
        <f>VLOOKUP(A4,受給者情報!A:B,2,FALSE)</f>
        <v>#N/A</v>
      </c>
      <c r="D4" s="13" t="str">
        <f t="shared" si="0"/>
        <v/>
      </c>
      <c r="E4" s="8"/>
      <c r="F4" s="8"/>
      <c r="G4" s="8"/>
      <c r="H4" s="8"/>
      <c r="I4" s="8"/>
      <c r="J4" s="8"/>
      <c r="K4" s="8"/>
      <c r="L4" s="8"/>
      <c r="M4" s="8"/>
      <c r="N4" s="8"/>
      <c r="O4" s="8"/>
      <c r="P4" s="8"/>
    </row>
    <row r="5" spans="1:17" x14ac:dyDescent="0.4">
      <c r="A5" s="16"/>
      <c r="B5" s="8"/>
      <c r="C5" s="13" t="e">
        <f>VLOOKUP(A5,受給者情報!A:B,2,FALSE)</f>
        <v>#N/A</v>
      </c>
      <c r="D5" s="13" t="str">
        <f t="shared" si="0"/>
        <v/>
      </c>
      <c r="E5" s="8"/>
      <c r="F5" s="8"/>
      <c r="G5" s="8"/>
      <c r="H5" s="8"/>
      <c r="I5" s="8"/>
      <c r="J5" s="8"/>
      <c r="K5" s="8"/>
      <c r="L5" s="8"/>
      <c r="M5" s="8"/>
      <c r="N5" s="8"/>
      <c r="O5" s="8"/>
      <c r="P5" s="8"/>
    </row>
    <row r="6" spans="1:17" x14ac:dyDescent="0.4">
      <c r="A6" s="16"/>
      <c r="B6" s="8"/>
      <c r="C6" s="13" t="e">
        <f>VLOOKUP(A6,受給者情報!A:B,2,FALSE)</f>
        <v>#N/A</v>
      </c>
      <c r="D6" s="13" t="str">
        <f t="shared" si="0"/>
        <v/>
      </c>
      <c r="E6" s="8"/>
      <c r="F6" s="8"/>
      <c r="G6" s="8"/>
      <c r="H6" s="8"/>
      <c r="I6" s="8"/>
      <c r="J6" s="8"/>
      <c r="K6" s="8"/>
      <c r="L6" s="8"/>
      <c r="M6" s="8"/>
      <c r="N6" s="8"/>
      <c r="O6" s="8"/>
      <c r="P6" s="8"/>
    </row>
    <row r="7" spans="1:17" x14ac:dyDescent="0.4">
      <c r="A7" s="16"/>
      <c r="B7" s="8"/>
      <c r="C7" s="13" t="e">
        <f>VLOOKUP(A7,受給者情報!A:B,2,FALSE)</f>
        <v>#N/A</v>
      </c>
      <c r="D7" s="13" t="str">
        <f t="shared" si="0"/>
        <v/>
      </c>
      <c r="E7" s="8"/>
      <c r="F7" s="8"/>
      <c r="G7" s="8"/>
      <c r="H7" s="8"/>
      <c r="I7" s="8"/>
      <c r="J7" s="8"/>
      <c r="K7" s="8"/>
      <c r="L7" s="8"/>
      <c r="M7" s="8"/>
      <c r="N7" s="8"/>
      <c r="O7" s="8"/>
      <c r="P7" s="8"/>
    </row>
    <row r="8" spans="1:17" x14ac:dyDescent="0.4">
      <c r="A8" s="16"/>
      <c r="B8" s="8"/>
      <c r="C8" s="13" t="e">
        <f>VLOOKUP(A8,受給者情報!A:B,2,FALSE)</f>
        <v>#N/A</v>
      </c>
      <c r="D8" s="13" t="str">
        <f t="shared" si="0"/>
        <v/>
      </c>
      <c r="E8" s="8"/>
      <c r="F8" s="8"/>
      <c r="G8" s="8"/>
      <c r="H8" s="8"/>
      <c r="I8" s="8"/>
      <c r="J8" s="8"/>
      <c r="K8" s="8"/>
      <c r="L8" s="8"/>
      <c r="M8" s="8"/>
      <c r="N8" s="8"/>
      <c r="O8" s="8"/>
      <c r="P8" s="8"/>
    </row>
    <row r="9" spans="1:17" x14ac:dyDescent="0.4">
      <c r="A9" s="16"/>
      <c r="B9" s="8"/>
      <c r="C9" s="13" t="e">
        <f>VLOOKUP(A9,受給者情報!A:B,2,FALSE)</f>
        <v>#N/A</v>
      </c>
      <c r="D9" s="13" t="str">
        <f t="shared" si="0"/>
        <v/>
      </c>
      <c r="E9" s="8"/>
      <c r="F9" s="8"/>
      <c r="G9" s="8"/>
      <c r="H9" s="8"/>
      <c r="I9" s="8"/>
      <c r="J9" s="8"/>
      <c r="K9" s="8"/>
      <c r="L9" s="8"/>
      <c r="M9" s="8"/>
      <c r="N9" s="8"/>
      <c r="O9" s="8"/>
      <c r="P9" s="8"/>
    </row>
    <row r="10" spans="1:17" x14ac:dyDescent="0.4">
      <c r="A10" s="16"/>
      <c r="B10" s="8"/>
      <c r="C10" s="13" t="e">
        <f>VLOOKUP(A10,受給者情報!A:B,2,FALSE)</f>
        <v>#N/A</v>
      </c>
      <c r="D10" s="13" t="str">
        <f t="shared" si="0"/>
        <v/>
      </c>
      <c r="E10" s="8"/>
      <c r="F10" s="8"/>
      <c r="G10" s="8"/>
      <c r="H10" s="8"/>
      <c r="I10" s="8"/>
      <c r="J10" s="8"/>
      <c r="K10" s="8"/>
      <c r="L10" s="8"/>
      <c r="M10" s="8"/>
      <c r="N10" s="8"/>
      <c r="O10" s="8"/>
      <c r="P10" s="8"/>
    </row>
    <row r="11" spans="1:17" x14ac:dyDescent="0.4">
      <c r="A11" s="16"/>
      <c r="B11" s="8"/>
      <c r="C11" s="13" t="e">
        <f>VLOOKUP(A11,受給者情報!A:B,2,FALSE)</f>
        <v>#N/A</v>
      </c>
      <c r="D11" s="13" t="str">
        <f t="shared" si="0"/>
        <v/>
      </c>
      <c r="E11" s="8"/>
      <c r="F11" s="8"/>
      <c r="G11" s="8"/>
      <c r="H11" s="8"/>
      <c r="I11" s="8"/>
      <c r="J11" s="8"/>
      <c r="K11" s="8"/>
      <c r="L11" s="8"/>
      <c r="M11" s="8"/>
      <c r="N11" s="8"/>
      <c r="O11" s="8"/>
      <c r="P11" s="8"/>
    </row>
    <row r="12" spans="1:17" x14ac:dyDescent="0.4">
      <c r="A12" s="16"/>
      <c r="B12" s="8"/>
      <c r="C12" s="13" t="e">
        <f>VLOOKUP(A12,受給者情報!A:B,2,FALSE)</f>
        <v>#N/A</v>
      </c>
      <c r="D12" s="13" t="str">
        <f t="shared" si="0"/>
        <v/>
      </c>
      <c r="E12" s="8"/>
      <c r="F12" s="8"/>
      <c r="G12" s="8"/>
      <c r="H12" s="8"/>
      <c r="I12" s="8"/>
      <c r="J12" s="8"/>
      <c r="K12" s="8"/>
      <c r="L12" s="8"/>
      <c r="M12" s="8"/>
      <c r="N12" s="8"/>
      <c r="O12" s="8"/>
      <c r="P12" s="8"/>
    </row>
    <row r="13" spans="1:17" x14ac:dyDescent="0.4">
      <c r="A13" s="16"/>
      <c r="B13" s="8"/>
      <c r="C13" s="13" t="e">
        <f>VLOOKUP(A13,受給者情報!A:B,2,FALSE)</f>
        <v>#N/A</v>
      </c>
      <c r="D13" s="13" t="str">
        <f t="shared" si="0"/>
        <v/>
      </c>
      <c r="E13" s="8"/>
      <c r="F13" s="8"/>
      <c r="G13" s="8"/>
      <c r="H13" s="8"/>
      <c r="I13" s="8"/>
      <c r="J13" s="8"/>
      <c r="K13" s="8"/>
      <c r="L13" s="8"/>
      <c r="M13" s="8"/>
      <c r="N13" s="8"/>
      <c r="O13" s="8"/>
      <c r="P13" s="8"/>
    </row>
    <row r="14" spans="1:17" x14ac:dyDescent="0.4">
      <c r="A14" s="16"/>
      <c r="B14" s="8"/>
      <c r="C14" s="13" t="e">
        <f>VLOOKUP(A14,受給者情報!A:B,2,FALSE)</f>
        <v>#N/A</v>
      </c>
      <c r="D14" s="13" t="str">
        <f t="shared" si="0"/>
        <v/>
      </c>
      <c r="E14" s="8"/>
      <c r="F14" s="8"/>
      <c r="G14" s="8"/>
      <c r="H14" s="8"/>
      <c r="I14" s="8"/>
      <c r="J14" s="8"/>
      <c r="K14" s="8"/>
      <c r="L14" s="8"/>
      <c r="M14" s="8"/>
      <c r="N14" s="8"/>
      <c r="O14" s="8"/>
      <c r="P14" s="8"/>
    </row>
    <row r="15" spans="1:17" x14ac:dyDescent="0.4">
      <c r="A15" s="16"/>
      <c r="B15" s="8"/>
      <c r="C15" s="13" t="e">
        <f>VLOOKUP(A15,受給者情報!A:B,2,FALSE)</f>
        <v>#N/A</v>
      </c>
      <c r="D15" s="13" t="str">
        <f t="shared" si="0"/>
        <v/>
      </c>
      <c r="E15" s="8"/>
      <c r="F15" s="8"/>
      <c r="G15" s="8"/>
      <c r="H15" s="8"/>
      <c r="I15" s="8"/>
      <c r="J15" s="8"/>
      <c r="K15" s="8"/>
      <c r="L15" s="8"/>
      <c r="M15" s="8"/>
      <c r="N15" s="8"/>
      <c r="O15" s="8"/>
      <c r="P15" s="8"/>
    </row>
    <row r="16" spans="1:17" x14ac:dyDescent="0.4">
      <c r="A16" s="16"/>
      <c r="B16" s="8"/>
      <c r="C16" s="13" t="e">
        <f>VLOOKUP(A16,受給者情報!A:B,2,FALSE)</f>
        <v>#N/A</v>
      </c>
      <c r="D16" s="13" t="str">
        <f t="shared" si="0"/>
        <v/>
      </c>
      <c r="E16" s="8"/>
      <c r="F16" s="8"/>
      <c r="G16" s="8"/>
      <c r="H16" s="8"/>
      <c r="I16" s="8"/>
      <c r="J16" s="8"/>
      <c r="K16" s="8"/>
      <c r="L16" s="8"/>
      <c r="M16" s="8"/>
      <c r="N16" s="8"/>
      <c r="O16" s="8"/>
      <c r="P16" s="8"/>
    </row>
    <row r="17" spans="1:16" x14ac:dyDescent="0.4">
      <c r="A17" s="16"/>
      <c r="B17" s="8"/>
      <c r="C17" s="13" t="e">
        <f>VLOOKUP(A17,受給者情報!A:B,2,FALSE)</f>
        <v>#N/A</v>
      </c>
      <c r="D17" s="13" t="str">
        <f t="shared" si="0"/>
        <v/>
      </c>
      <c r="E17" s="8"/>
      <c r="F17" s="8"/>
      <c r="G17" s="8"/>
      <c r="H17" s="8"/>
      <c r="I17" s="8"/>
      <c r="J17" s="8"/>
      <c r="K17" s="8"/>
      <c r="L17" s="8"/>
      <c r="M17" s="8"/>
      <c r="N17" s="8"/>
      <c r="O17" s="8"/>
      <c r="P17" s="8"/>
    </row>
    <row r="18" spans="1:16" x14ac:dyDescent="0.4">
      <c r="A18" s="16"/>
      <c r="B18" s="8"/>
      <c r="C18" s="13" t="e">
        <f>VLOOKUP(A18,受給者情報!A:B,2,FALSE)</f>
        <v>#N/A</v>
      </c>
      <c r="D18" s="13" t="str">
        <f t="shared" si="0"/>
        <v/>
      </c>
      <c r="E18" s="8"/>
      <c r="F18" s="8"/>
      <c r="G18" s="8"/>
      <c r="H18" s="8"/>
      <c r="I18" s="8"/>
      <c r="J18" s="8"/>
      <c r="K18" s="8"/>
      <c r="L18" s="8"/>
      <c r="M18" s="8"/>
      <c r="N18" s="8"/>
      <c r="O18" s="8"/>
      <c r="P18" s="8"/>
    </row>
    <row r="19" spans="1:16" x14ac:dyDescent="0.4">
      <c r="A19" s="16"/>
      <c r="B19" s="8"/>
      <c r="C19" s="13" t="e">
        <f>VLOOKUP(A19,受給者情報!A:B,2,FALSE)</f>
        <v>#N/A</v>
      </c>
      <c r="D19" s="13" t="str">
        <f t="shared" si="0"/>
        <v/>
      </c>
      <c r="E19" s="8"/>
      <c r="F19" s="8"/>
      <c r="G19" s="8"/>
      <c r="H19" s="8"/>
      <c r="I19" s="8"/>
      <c r="J19" s="8"/>
      <c r="K19" s="8"/>
      <c r="L19" s="8"/>
      <c r="M19" s="8"/>
      <c r="N19" s="8"/>
      <c r="O19" s="8"/>
      <c r="P19" s="8"/>
    </row>
  </sheetData>
  <phoneticPr fontId="1"/>
  <dataValidations count="2">
    <dataValidation type="whole" allowBlank="1" showInputMessage="1" showErrorMessage="1" sqref="B2:B19">
      <formula1>100000</formula1>
      <formula2>999999</formula2>
    </dataValidation>
    <dataValidation type="whole" allowBlank="1" showInputMessage="1" showErrorMessage="1" sqref="A2:A19">
      <formula1>0</formula1>
      <formula2>9999999999</formula2>
    </dataValidation>
  </dataValidations>
  <pageMargins left="0.2" right="0.16" top="0.75" bottom="0.75" header="0.3" footer="0.3"/>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zoomScaleNormal="100" workbookViewId="0">
      <selection activeCell="I11" sqref="I11"/>
    </sheetView>
  </sheetViews>
  <sheetFormatPr defaultRowHeight="18.75" x14ac:dyDescent="0.4"/>
  <cols>
    <col min="1" max="1" width="8.25" customWidth="1"/>
    <col min="2" max="2" width="4.375" customWidth="1"/>
    <col min="3" max="3" width="8.5" customWidth="1"/>
    <col min="4" max="4" width="17.25" customWidth="1"/>
    <col min="5" max="5" width="13.625" customWidth="1"/>
    <col min="6" max="6" width="15.75" customWidth="1"/>
    <col min="7" max="7" width="13.375" customWidth="1"/>
    <col min="8" max="8" width="7.625" customWidth="1"/>
    <col min="9" max="9" width="24.375" customWidth="1"/>
    <col min="11" max="11" width="11.25" customWidth="1"/>
    <col min="12" max="12" width="15" customWidth="1"/>
  </cols>
  <sheetData>
    <row r="1" spans="2:12" x14ac:dyDescent="0.4">
      <c r="K1" s="8" t="s">
        <v>36</v>
      </c>
      <c r="L1" s="16"/>
    </row>
    <row r="2" spans="2:12" ht="24" x14ac:dyDescent="0.4">
      <c r="B2" s="1" t="e">
        <f>"〒"&amp;VLOOKUP($L$1,受給者情報!$A:$I,3,FALSE)</f>
        <v>#N/A</v>
      </c>
      <c r="K2" s="8" t="s">
        <v>49</v>
      </c>
      <c r="L2" s="8"/>
    </row>
    <row r="3" spans="2:12" ht="24" customHeight="1" x14ac:dyDescent="0.4">
      <c r="B3" s="67" t="e">
        <f>VLOOKUP($L$1,受給者情報!$A:$I,4,FALSE)</f>
        <v>#N/A</v>
      </c>
      <c r="C3" s="67"/>
      <c r="D3" s="67"/>
      <c r="E3" s="67"/>
      <c r="K3" s="8" t="s">
        <v>50</v>
      </c>
      <c r="L3" s="10"/>
    </row>
    <row r="4" spans="2:12" ht="18.75" customHeight="1" x14ac:dyDescent="0.4">
      <c r="B4" s="67"/>
      <c r="C4" s="67"/>
      <c r="D4" s="67"/>
      <c r="E4" s="67"/>
    </row>
    <row r="5" spans="2:12" ht="24" x14ac:dyDescent="0.4">
      <c r="B5" s="59"/>
      <c r="C5" s="59"/>
      <c r="D5" s="59"/>
    </row>
    <row r="6" spans="2:12" ht="24" x14ac:dyDescent="0.4">
      <c r="B6" s="66" t="e">
        <f>VLOOKUP($L$1,受給者情報!$A:$I,2,FALSE)&amp;"　様"</f>
        <v>#N/A</v>
      </c>
      <c r="C6" s="66"/>
      <c r="D6" s="66"/>
      <c r="E6" s="58"/>
    </row>
    <row r="7" spans="2:12" ht="24" x14ac:dyDescent="0.4">
      <c r="B7" s="1" t="s">
        <v>24</v>
      </c>
      <c r="C7" s="20"/>
      <c r="D7" s="64">
        <f>$L$1</f>
        <v>0</v>
      </c>
      <c r="E7" s="64"/>
    </row>
    <row r="8" spans="2:12" ht="24" x14ac:dyDescent="0.4">
      <c r="B8" s="20" t="s">
        <v>0</v>
      </c>
      <c r="C8" s="20"/>
      <c r="D8" s="20" t="e">
        <f>VLOOKUP($L$1,受給者情報!$A:$I,5,FALSE)&amp;"　様"</f>
        <v>#N/A</v>
      </c>
    </row>
    <row r="10" spans="2:12" ht="30" x14ac:dyDescent="0.4">
      <c r="E10" s="78" t="s">
        <v>1</v>
      </c>
      <c r="F10" s="78"/>
      <c r="G10" s="78"/>
    </row>
    <row r="11" spans="2:12" ht="24" x14ac:dyDescent="0.4">
      <c r="I11" s="22" t="str">
        <f>DATESTRING(L3)</f>
        <v>明治33年01月00日</v>
      </c>
    </row>
    <row r="13" spans="2:12" ht="24" customHeight="1" x14ac:dyDescent="0.4">
      <c r="G13" s="79" t="s">
        <v>2</v>
      </c>
      <c r="H13" s="80">
        <f>事業者情報!C3</f>
        <v>0</v>
      </c>
      <c r="I13" s="80"/>
    </row>
    <row r="14" spans="2:12" ht="24" customHeight="1" x14ac:dyDescent="0.4">
      <c r="G14" s="79"/>
      <c r="H14" s="80"/>
      <c r="I14" s="80"/>
    </row>
    <row r="15" spans="2:12" ht="24" customHeight="1" x14ac:dyDescent="0.4">
      <c r="G15" s="81" t="s">
        <v>3</v>
      </c>
      <c r="H15" s="80">
        <f>事業者情報!C4</f>
        <v>0</v>
      </c>
      <c r="I15" s="80"/>
    </row>
    <row r="16" spans="2:12" ht="24" customHeight="1" x14ac:dyDescent="0.4">
      <c r="G16" s="81"/>
      <c r="H16" s="80"/>
      <c r="I16" s="80"/>
    </row>
    <row r="17" spans="2:9" ht="24" x14ac:dyDescent="0.4">
      <c r="G17" s="20" t="s">
        <v>4</v>
      </c>
      <c r="H17" s="20" t="str">
        <f>事業者情報!C5&amp;"　"&amp;事業者情報!C6</f>
        <v>　</v>
      </c>
    </row>
    <row r="18" spans="2:9" ht="24" x14ac:dyDescent="0.4">
      <c r="G18" s="20" t="s">
        <v>5</v>
      </c>
      <c r="H18" s="20" t="str">
        <f>事業者情報!C7&amp;""</f>
        <v/>
      </c>
    </row>
    <row r="19" spans="2:9" ht="24" x14ac:dyDescent="0.4">
      <c r="G19" s="20" t="s">
        <v>6</v>
      </c>
      <c r="H19" s="20" t="str">
        <f>事業者情報!C8&amp;""</f>
        <v/>
      </c>
    </row>
    <row r="21" spans="2:9" ht="24" customHeight="1" x14ac:dyDescent="0.4">
      <c r="B21" s="67" t="s">
        <v>67</v>
      </c>
      <c r="C21" s="67"/>
      <c r="D21" s="67"/>
      <c r="E21" s="67"/>
      <c r="F21" s="67"/>
      <c r="G21" s="67"/>
      <c r="H21" s="67"/>
      <c r="I21" s="67"/>
    </row>
    <row r="22" spans="2:9" ht="24" customHeight="1" x14ac:dyDescent="0.4">
      <c r="B22" s="67"/>
      <c r="C22" s="67"/>
      <c r="D22" s="67"/>
      <c r="E22" s="67"/>
      <c r="F22" s="67"/>
      <c r="G22" s="67"/>
      <c r="H22" s="67"/>
      <c r="I22" s="67"/>
    </row>
    <row r="24" spans="2:9" ht="25.5" x14ac:dyDescent="0.4">
      <c r="E24" s="23" t="s">
        <v>35</v>
      </c>
      <c r="F24" s="60">
        <f>I36-I40+I43</f>
        <v>0</v>
      </c>
      <c r="G24" s="24" t="s">
        <v>9</v>
      </c>
    </row>
    <row r="26" spans="2:9" ht="24" x14ac:dyDescent="0.4">
      <c r="B26" s="68" t="s">
        <v>23</v>
      </c>
      <c r="C26" s="71" t="s">
        <v>10</v>
      </c>
      <c r="D26" s="74" t="s">
        <v>11</v>
      </c>
      <c r="E26" s="75"/>
      <c r="F26" s="75"/>
      <c r="G26" s="76"/>
      <c r="H26" s="46"/>
      <c r="I26" s="48"/>
    </row>
    <row r="27" spans="2:9" ht="24" x14ac:dyDescent="0.4">
      <c r="B27" s="69"/>
      <c r="C27" s="72"/>
      <c r="D27" s="50" t="str">
        <f>VLOOKUP($L$1&amp;$L$2,提供情報入力!$D:$P,2,FALSE)&amp;""</f>
        <v/>
      </c>
      <c r="E27" s="51"/>
      <c r="F27" s="51"/>
      <c r="G27" s="52"/>
      <c r="H27" s="50"/>
      <c r="I27" s="42" t="str">
        <f>IFERROR(VALUE(VLOOKUP($L$1&amp;$L$2,提供情報入力!$D:$P,3,FALSE)&amp;""),"")</f>
        <v/>
      </c>
    </row>
    <row r="28" spans="2:9" ht="24" x14ac:dyDescent="0.4">
      <c r="B28" s="69"/>
      <c r="C28" s="72"/>
      <c r="D28" s="50" t="str">
        <f>VLOOKUP($L$1&amp;$L$2,提供情報入力!$D:$P,4,FALSE)&amp;""</f>
        <v/>
      </c>
      <c r="E28" s="51"/>
      <c r="F28" s="51"/>
      <c r="G28" s="52"/>
      <c r="H28" s="51"/>
      <c r="I28" s="42" t="str">
        <f>IFERROR(VALUE(VLOOKUP($L$1&amp;$L$2,提供情報入力!$D:$P,5,FALSE)&amp;""),"")</f>
        <v/>
      </c>
    </row>
    <row r="29" spans="2:9" ht="24" x14ac:dyDescent="0.4">
      <c r="B29" s="69"/>
      <c r="C29" s="72"/>
      <c r="D29" s="50" t="str">
        <f>VLOOKUP($L$1&amp;$L$2,提供情報入力!$D:$P,6,FALSE)&amp;""</f>
        <v/>
      </c>
      <c r="E29" s="51"/>
      <c r="F29" s="51"/>
      <c r="G29" s="52"/>
      <c r="H29" s="51"/>
      <c r="I29" s="42" t="str">
        <f>IFERROR(VALUE(VLOOKUP($L$1&amp;$L$2,提供情報入力!$D:$P,7,FALSE)&amp;""),"")</f>
        <v/>
      </c>
    </row>
    <row r="30" spans="2:9" ht="24" x14ac:dyDescent="0.4">
      <c r="B30" s="69"/>
      <c r="C30" s="72"/>
      <c r="D30" s="50" t="str">
        <f>VLOOKUP($L$1&amp;$L$2,提供情報入力!$D:$P,8,FALSE)&amp;""</f>
        <v/>
      </c>
      <c r="E30" s="51"/>
      <c r="F30" s="51"/>
      <c r="G30" s="52"/>
      <c r="H30" s="51"/>
      <c r="I30" s="42" t="str">
        <f>IFERROR(VALUE(VLOOKUP($L$1&amp;$L$2,提供情報入力!$D:$P,9,FALSE)&amp;""),"")</f>
        <v/>
      </c>
    </row>
    <row r="31" spans="2:9" ht="24" x14ac:dyDescent="0.4">
      <c r="B31" s="69"/>
      <c r="C31" s="72"/>
      <c r="D31" s="50"/>
      <c r="E31" s="51"/>
      <c r="F31" s="51"/>
      <c r="G31" s="52"/>
      <c r="H31" s="51"/>
      <c r="I31" s="42"/>
    </row>
    <row r="32" spans="2:9" ht="24" x14ac:dyDescent="0.4">
      <c r="B32" s="69"/>
      <c r="C32" s="72"/>
      <c r="D32" s="50"/>
      <c r="E32" s="51"/>
      <c r="F32" s="51"/>
      <c r="G32" s="52"/>
      <c r="H32" s="51"/>
      <c r="I32" s="52"/>
    </row>
    <row r="33" spans="1:10" ht="24" x14ac:dyDescent="0.4">
      <c r="B33" s="69"/>
      <c r="C33" s="72"/>
      <c r="D33" s="50"/>
      <c r="E33" s="51"/>
      <c r="F33" s="51"/>
      <c r="G33" s="52"/>
      <c r="H33" s="51"/>
      <c r="I33" s="42"/>
    </row>
    <row r="34" spans="1:10" ht="24" x14ac:dyDescent="0.4">
      <c r="B34" s="69"/>
      <c r="C34" s="72"/>
      <c r="D34" s="50"/>
      <c r="E34" s="51"/>
      <c r="F34" s="51"/>
      <c r="G34" s="52"/>
      <c r="H34" s="51"/>
      <c r="I34" s="52"/>
    </row>
    <row r="35" spans="1:10" ht="24" x14ac:dyDescent="0.4">
      <c r="B35" s="69"/>
      <c r="C35" s="72"/>
      <c r="D35" s="50"/>
      <c r="E35" s="51"/>
      <c r="F35" s="51"/>
      <c r="G35" s="52"/>
      <c r="H35" s="51"/>
      <c r="I35" s="52"/>
    </row>
    <row r="36" spans="1:10" ht="24" x14ac:dyDescent="0.4">
      <c r="B36" s="69"/>
      <c r="C36" s="73"/>
      <c r="D36" s="53"/>
      <c r="E36" s="54" t="e">
        <f>TEXT(DATESTRING(DATE(LEFT($L$2,4),RIGHT($L$2,2),1)),"ggge年m月")</f>
        <v>#VALUE!</v>
      </c>
      <c r="F36" s="54" t="s">
        <v>12</v>
      </c>
      <c r="G36" s="61" t="s">
        <v>13</v>
      </c>
      <c r="H36" s="62" t="s">
        <v>14</v>
      </c>
      <c r="I36" s="43">
        <f>SUM(I27:I35)</f>
        <v>0</v>
      </c>
      <c r="J36" s="14"/>
    </row>
    <row r="37" spans="1:10" s="19" customFormat="1" ht="20.25" customHeight="1" x14ac:dyDescent="0.4">
      <c r="B37" s="69"/>
      <c r="C37" s="77" t="s">
        <v>16</v>
      </c>
      <c r="D37" s="46"/>
      <c r="E37" s="47"/>
      <c r="F37" s="47"/>
      <c r="G37" s="48"/>
      <c r="H37" s="47"/>
      <c r="I37" s="49" t="s">
        <v>15</v>
      </c>
      <c r="J37" s="25"/>
    </row>
    <row r="38" spans="1:10" s="19" customFormat="1" ht="20.25" customHeight="1" x14ac:dyDescent="0.4">
      <c r="B38" s="69"/>
      <c r="C38" s="72"/>
      <c r="D38" s="50" t="s">
        <v>16</v>
      </c>
      <c r="E38" s="51"/>
      <c r="F38" s="51"/>
      <c r="G38" s="52"/>
      <c r="H38" s="51"/>
      <c r="I38" s="42">
        <f>VLOOKUP($L$1&amp;$L$2,提供情報入力!$D:$P,10,FALSE)</f>
        <v>0</v>
      </c>
    </row>
    <row r="39" spans="1:10" s="19" customFormat="1" ht="20.25" customHeight="1" x14ac:dyDescent="0.4">
      <c r="B39" s="69"/>
      <c r="C39" s="72"/>
      <c r="D39" s="50" t="s">
        <v>17</v>
      </c>
      <c r="E39" s="51"/>
      <c r="F39" s="51"/>
      <c r="G39" s="52"/>
      <c r="H39" s="51"/>
      <c r="I39" s="42">
        <f>VLOOKUP($L$1&amp;$L$2,提供情報入力!$D:$P,11,FALSE)</f>
        <v>0</v>
      </c>
    </row>
    <row r="40" spans="1:10" s="19" customFormat="1" ht="20.25" customHeight="1" x14ac:dyDescent="0.4">
      <c r="B40" s="70"/>
      <c r="C40" s="73"/>
      <c r="D40" s="53"/>
      <c r="E40" s="54" t="e">
        <f>TEXT(DATESTRING(DATE(LEFT($L$2,4),RIGHT($L$2,2),1)),"ggge年m月")</f>
        <v>#VALUE!</v>
      </c>
      <c r="F40" s="54" t="s">
        <v>16</v>
      </c>
      <c r="G40" s="61" t="s">
        <v>13</v>
      </c>
      <c r="H40" s="62" t="s">
        <v>18</v>
      </c>
      <c r="I40" s="43">
        <f>SUM(I38:I39)</f>
        <v>0</v>
      </c>
    </row>
    <row r="41" spans="1:10" ht="24" x14ac:dyDescent="0.4">
      <c r="A41" s="5"/>
      <c r="B41" s="55"/>
      <c r="C41" s="56" t="s">
        <v>19</v>
      </c>
      <c r="D41" s="56"/>
      <c r="E41" s="56"/>
      <c r="F41" s="56"/>
      <c r="G41" s="48"/>
      <c r="H41" s="56"/>
      <c r="I41" s="48"/>
    </row>
    <row r="42" spans="1:10" ht="24" x14ac:dyDescent="0.4">
      <c r="A42" s="5"/>
      <c r="B42" s="50"/>
      <c r="C42" s="51"/>
      <c r="D42" s="51"/>
      <c r="E42" s="51"/>
      <c r="F42" s="51" t="s">
        <v>12</v>
      </c>
      <c r="G42" s="52" t="s">
        <v>20</v>
      </c>
      <c r="H42" s="51"/>
      <c r="I42" s="57" t="s">
        <v>21</v>
      </c>
      <c r="J42" s="6"/>
    </row>
    <row r="43" spans="1:10" ht="24" x14ac:dyDescent="0.4">
      <c r="A43" s="5"/>
      <c r="B43" s="53"/>
      <c r="C43" s="54"/>
      <c r="D43" s="54"/>
      <c r="E43" s="54"/>
      <c r="F43" s="45">
        <f>VLOOKUP($L$1&amp;$L$2,提供情報入力!$D:$P,12,FALSE)</f>
        <v>0</v>
      </c>
      <c r="G43" s="44">
        <f>VLOOKUP($L$1&amp;$L$2,提供情報入力!$D:$P,13,FALSE)</f>
        <v>0</v>
      </c>
      <c r="H43" s="62" t="s">
        <v>22</v>
      </c>
      <c r="I43" s="44">
        <f>MIN(F43,G43)</f>
        <v>0</v>
      </c>
    </row>
  </sheetData>
  <mergeCells count="12">
    <mergeCell ref="B6:D6"/>
    <mergeCell ref="B3:E4"/>
    <mergeCell ref="B21:I22"/>
    <mergeCell ref="B26:B40"/>
    <mergeCell ref="C26:C36"/>
    <mergeCell ref="D26:G26"/>
    <mergeCell ref="C37:C40"/>
    <mergeCell ref="E10:G10"/>
    <mergeCell ref="G13:G14"/>
    <mergeCell ref="H13:I14"/>
    <mergeCell ref="G15:G16"/>
    <mergeCell ref="H15:I16"/>
  </mergeCells>
  <phoneticPr fontId="1"/>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Normal="100" workbookViewId="0">
      <selection activeCell="L2" sqref="L2"/>
    </sheetView>
  </sheetViews>
  <sheetFormatPr defaultRowHeight="18.75" x14ac:dyDescent="0.4"/>
  <cols>
    <col min="2" max="2" width="4.375" customWidth="1"/>
    <col min="3" max="3" width="8.875" customWidth="1"/>
    <col min="4" max="4" width="17.5" customWidth="1"/>
    <col min="5" max="5" width="13" bestFit="1" customWidth="1"/>
    <col min="6" max="6" width="13.5" customWidth="1"/>
    <col min="7" max="7" width="11.5" customWidth="1"/>
    <col min="9" max="9" width="24.25" customWidth="1"/>
    <col min="11" max="11" width="11.25" customWidth="1"/>
    <col min="12" max="12" width="15.375" customWidth="1"/>
  </cols>
  <sheetData>
    <row r="1" spans="2:12" x14ac:dyDescent="0.4">
      <c r="K1" s="8" t="s">
        <v>36</v>
      </c>
      <c r="L1" s="16">
        <v>123456</v>
      </c>
    </row>
    <row r="2" spans="2:12" ht="24" x14ac:dyDescent="0.4">
      <c r="B2" s="1" t="s">
        <v>68</v>
      </c>
      <c r="K2" s="8" t="s">
        <v>49</v>
      </c>
      <c r="L2" s="8">
        <v>202305</v>
      </c>
    </row>
    <row r="3" spans="2:12" ht="24" x14ac:dyDescent="0.4">
      <c r="B3" s="1" t="s">
        <v>69</v>
      </c>
      <c r="K3" s="8" t="s">
        <v>50</v>
      </c>
      <c r="L3" s="10">
        <v>45078</v>
      </c>
    </row>
    <row r="5" spans="2:12" ht="24" x14ac:dyDescent="0.4">
      <c r="B5" s="1"/>
      <c r="C5" s="7"/>
      <c r="D5" s="1" t="s">
        <v>70</v>
      </c>
    </row>
    <row r="6" spans="2:12" ht="24" x14ac:dyDescent="0.4">
      <c r="B6" s="1" t="s">
        <v>24</v>
      </c>
      <c r="C6" s="20"/>
      <c r="D6" s="21">
        <v>123456</v>
      </c>
    </row>
    <row r="7" spans="2:12" ht="24" x14ac:dyDescent="0.4">
      <c r="B7" s="20" t="s">
        <v>0</v>
      </c>
      <c r="C7" s="20"/>
      <c r="D7" s="20" t="s">
        <v>71</v>
      </c>
    </row>
    <row r="9" spans="2:12" ht="30" x14ac:dyDescent="0.4">
      <c r="E9" s="78" t="s">
        <v>1</v>
      </c>
      <c r="F9" s="78"/>
      <c r="G9" s="78"/>
    </row>
    <row r="10" spans="2:12" ht="24" x14ac:dyDescent="0.4">
      <c r="I10" s="22" t="s">
        <v>72</v>
      </c>
    </row>
    <row r="12" spans="2:12" ht="24" x14ac:dyDescent="0.4">
      <c r="G12" s="1" t="s">
        <v>2</v>
      </c>
      <c r="H12" s="20" t="s">
        <v>73</v>
      </c>
    </row>
    <row r="13" spans="2:12" ht="24" x14ac:dyDescent="0.4">
      <c r="G13" s="20"/>
      <c r="H13" s="20"/>
    </row>
    <row r="14" spans="2:12" ht="24" x14ac:dyDescent="0.4">
      <c r="G14" s="20" t="s">
        <v>3</v>
      </c>
      <c r="H14" s="20" t="s">
        <v>74</v>
      </c>
    </row>
    <row r="15" spans="2:12" ht="24" x14ac:dyDescent="0.4">
      <c r="G15" s="20"/>
      <c r="H15" s="20"/>
    </row>
    <row r="16" spans="2:12" ht="24" x14ac:dyDescent="0.4">
      <c r="G16" s="20" t="s">
        <v>4</v>
      </c>
      <c r="H16" s="20" t="s">
        <v>75</v>
      </c>
    </row>
    <row r="17" spans="2:9" ht="24" x14ac:dyDescent="0.4">
      <c r="G17" s="20" t="s">
        <v>5</v>
      </c>
      <c r="H17" s="20" t="s">
        <v>76</v>
      </c>
    </row>
    <row r="18" spans="2:9" ht="24" x14ac:dyDescent="0.4">
      <c r="G18" s="20" t="s">
        <v>6</v>
      </c>
      <c r="H18" s="20" t="s">
        <v>77</v>
      </c>
    </row>
    <row r="20" spans="2:9" ht="19.5" x14ac:dyDescent="0.4">
      <c r="B20" s="19" t="s">
        <v>7</v>
      </c>
    </row>
    <row r="21" spans="2:9" x14ac:dyDescent="0.4">
      <c r="B21" t="s">
        <v>8</v>
      </c>
    </row>
    <row r="23" spans="2:9" ht="30" x14ac:dyDescent="0.4">
      <c r="D23" s="23" t="s">
        <v>35</v>
      </c>
      <c r="E23" s="89">
        <v>125000</v>
      </c>
      <c r="F23" s="89"/>
      <c r="G23" s="24" t="s">
        <v>9</v>
      </c>
    </row>
    <row r="25" spans="2:9" ht="19.5" x14ac:dyDescent="0.4">
      <c r="B25" s="68" t="s">
        <v>23</v>
      </c>
      <c r="C25" s="82" t="s">
        <v>10</v>
      </c>
      <c r="D25" s="85" t="s">
        <v>11</v>
      </c>
      <c r="E25" s="86"/>
      <c r="F25" s="86"/>
      <c r="G25" s="87"/>
      <c r="H25" s="33"/>
      <c r="I25" s="34"/>
    </row>
    <row r="26" spans="2:9" ht="19.5" x14ac:dyDescent="0.4">
      <c r="B26" s="69"/>
      <c r="C26" s="83"/>
      <c r="D26" s="25" t="s">
        <v>78</v>
      </c>
      <c r="E26" s="26"/>
      <c r="F26" s="26"/>
      <c r="G26" s="27"/>
      <c r="H26" s="25"/>
      <c r="I26" s="28">
        <v>100000</v>
      </c>
    </row>
    <row r="27" spans="2:9" ht="19.5" x14ac:dyDescent="0.4">
      <c r="B27" s="69"/>
      <c r="C27" s="83"/>
      <c r="D27" s="25" t="s">
        <v>79</v>
      </c>
      <c r="E27" s="26"/>
      <c r="F27" s="26"/>
      <c r="G27" s="27"/>
      <c r="H27" s="26"/>
      <c r="I27" s="28">
        <v>15000</v>
      </c>
    </row>
    <row r="28" spans="2:9" ht="19.5" x14ac:dyDescent="0.4">
      <c r="B28" s="69"/>
      <c r="C28" s="83"/>
      <c r="D28" s="25" t="e">
        <f>VLOOKUP($L$1&amp;$L$2,提供情報入力!$D:$P,6,FALSE)&amp;""</f>
        <v>#N/A</v>
      </c>
      <c r="E28" s="26"/>
      <c r="F28" s="26"/>
      <c r="G28" s="27"/>
      <c r="H28" s="26"/>
      <c r="I28" s="28" t="str">
        <f>IFERROR(VALUE(VLOOKUP($L$1&amp;$L$2,提供情報入力!$D:$P,7,FALSE)&amp;""),"")</f>
        <v/>
      </c>
    </row>
    <row r="29" spans="2:9" ht="19.5" x14ac:dyDescent="0.4">
      <c r="B29" s="69"/>
      <c r="C29" s="83"/>
      <c r="D29" s="25" t="e">
        <f>VLOOKUP($L$1&amp;$L$2,提供情報入力!$D:$P,8,FALSE)&amp;""</f>
        <v>#N/A</v>
      </c>
      <c r="E29" s="26"/>
      <c r="F29" s="26"/>
      <c r="G29" s="27"/>
      <c r="H29" s="26"/>
      <c r="I29" s="28" t="str">
        <f>IFERROR(VALUE(VLOOKUP($L$1&amp;$L$2,提供情報入力!$D:$P,9,FALSE)&amp;""),"")</f>
        <v/>
      </c>
    </row>
    <row r="30" spans="2:9" ht="19.5" x14ac:dyDescent="0.4">
      <c r="B30" s="69"/>
      <c r="C30" s="83"/>
      <c r="D30" s="25"/>
      <c r="E30" s="26"/>
      <c r="F30" s="26"/>
      <c r="G30" s="27"/>
      <c r="H30" s="26"/>
      <c r="I30" s="28"/>
    </row>
    <row r="31" spans="2:9" ht="19.5" x14ac:dyDescent="0.4">
      <c r="B31" s="69"/>
      <c r="C31" s="83"/>
      <c r="D31" s="25"/>
      <c r="E31" s="26"/>
      <c r="F31" s="26"/>
      <c r="G31" s="27"/>
      <c r="H31" s="26"/>
      <c r="I31" s="27"/>
    </row>
    <row r="32" spans="2:9" ht="19.5" x14ac:dyDescent="0.4">
      <c r="B32" s="69"/>
      <c r="C32" s="83"/>
      <c r="D32" s="25"/>
      <c r="E32" s="26"/>
      <c r="F32" s="26"/>
      <c r="G32" s="27"/>
      <c r="H32" s="26"/>
      <c r="I32" s="28"/>
    </row>
    <row r="33" spans="1:10" ht="19.5" x14ac:dyDescent="0.4">
      <c r="B33" s="69"/>
      <c r="C33" s="83"/>
      <c r="D33" s="25"/>
      <c r="E33" s="26"/>
      <c r="F33" s="26"/>
      <c r="G33" s="27"/>
      <c r="H33" s="26"/>
      <c r="I33" s="27"/>
    </row>
    <row r="34" spans="1:10" ht="19.5" x14ac:dyDescent="0.4">
      <c r="B34" s="69"/>
      <c r="C34" s="83"/>
      <c r="D34" s="25"/>
      <c r="E34" s="26"/>
      <c r="F34" s="26"/>
      <c r="G34" s="27"/>
      <c r="H34" s="26"/>
      <c r="I34" s="27"/>
    </row>
    <row r="35" spans="1:10" ht="19.5" x14ac:dyDescent="0.4">
      <c r="B35" s="69"/>
      <c r="C35" s="84"/>
      <c r="D35" s="29"/>
      <c r="E35" s="30" t="s">
        <v>80</v>
      </c>
      <c r="F35" s="30" t="s">
        <v>12</v>
      </c>
      <c r="G35" s="31" t="s">
        <v>13</v>
      </c>
      <c r="H35" s="30" t="s">
        <v>14</v>
      </c>
      <c r="I35" s="32">
        <v>115000</v>
      </c>
      <c r="J35" s="14"/>
    </row>
    <row r="36" spans="1:10" s="19" customFormat="1" ht="20.25" customHeight="1" x14ac:dyDescent="0.4">
      <c r="B36" s="69"/>
      <c r="C36" s="88" t="s">
        <v>16</v>
      </c>
      <c r="D36" s="33"/>
      <c r="E36" s="40"/>
      <c r="F36" s="40"/>
      <c r="G36" s="34"/>
      <c r="H36" s="38"/>
      <c r="I36" s="41" t="s">
        <v>15</v>
      </c>
      <c r="J36" s="25"/>
    </row>
    <row r="37" spans="1:10" s="19" customFormat="1" ht="20.25" customHeight="1" x14ac:dyDescent="0.4">
      <c r="B37" s="69"/>
      <c r="C37" s="83"/>
      <c r="D37" s="25" t="s">
        <v>16</v>
      </c>
      <c r="E37" s="26"/>
      <c r="F37" s="26"/>
      <c r="G37" s="27"/>
      <c r="H37" s="26"/>
      <c r="I37" s="28">
        <v>0</v>
      </c>
    </row>
    <row r="38" spans="1:10" s="19" customFormat="1" ht="20.25" customHeight="1" x14ac:dyDescent="0.4">
      <c r="B38" s="69"/>
      <c r="C38" s="83"/>
      <c r="D38" s="25" t="s">
        <v>17</v>
      </c>
      <c r="E38" s="26"/>
      <c r="F38" s="26"/>
      <c r="G38" s="27"/>
      <c r="H38" s="26"/>
      <c r="I38" s="28">
        <v>0</v>
      </c>
    </row>
    <row r="39" spans="1:10" s="19" customFormat="1" ht="20.25" customHeight="1" x14ac:dyDescent="0.4">
      <c r="B39" s="70"/>
      <c r="C39" s="84"/>
      <c r="D39" s="29"/>
      <c r="E39" s="30" t="s">
        <v>80</v>
      </c>
      <c r="F39" s="30" t="s">
        <v>16</v>
      </c>
      <c r="G39" s="31" t="s">
        <v>13</v>
      </c>
      <c r="H39" s="30" t="s">
        <v>18</v>
      </c>
      <c r="I39" s="32">
        <v>0</v>
      </c>
    </row>
    <row r="40" spans="1:10" ht="19.5" x14ac:dyDescent="0.4">
      <c r="A40" s="5"/>
      <c r="B40" s="3"/>
      <c r="C40" s="38" t="s">
        <v>19</v>
      </c>
      <c r="D40" s="38"/>
      <c r="E40" s="38"/>
      <c r="F40" s="38"/>
      <c r="G40" s="34"/>
      <c r="H40" s="38"/>
      <c r="I40" s="34"/>
    </row>
    <row r="41" spans="1:10" ht="19.5" x14ac:dyDescent="0.4">
      <c r="A41" s="5"/>
      <c r="B41" s="6"/>
      <c r="C41" s="35"/>
      <c r="D41" s="35"/>
      <c r="E41" s="35"/>
      <c r="F41" s="35" t="s">
        <v>12</v>
      </c>
      <c r="G41" s="27" t="s">
        <v>20</v>
      </c>
      <c r="H41" s="26"/>
      <c r="I41" s="39" t="s">
        <v>21</v>
      </c>
      <c r="J41" s="6"/>
    </row>
    <row r="42" spans="1:10" ht="19.5" x14ac:dyDescent="0.4">
      <c r="A42" s="5"/>
      <c r="B42" s="4"/>
      <c r="C42" s="30"/>
      <c r="D42" s="30"/>
      <c r="E42" s="30"/>
      <c r="F42" s="36">
        <v>10000</v>
      </c>
      <c r="G42" s="37">
        <v>35000</v>
      </c>
      <c r="H42" s="30" t="s">
        <v>22</v>
      </c>
      <c r="I42" s="37">
        <v>10000</v>
      </c>
    </row>
  </sheetData>
  <mergeCells count="6">
    <mergeCell ref="E9:G9"/>
    <mergeCell ref="B25:B39"/>
    <mergeCell ref="C25:C35"/>
    <mergeCell ref="D25:G25"/>
    <mergeCell ref="C36:C39"/>
    <mergeCell ref="E23:F23"/>
  </mergeCells>
  <phoneticPr fontId="1"/>
  <pageMargins left="0.24" right="0.34" top="0.9" bottom="0.19" header="0.3" footer="1.87"/>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事業者情報</vt:lpstr>
      <vt:lpstr>受給者情報</vt:lpstr>
      <vt:lpstr>提供情報入力</vt:lpstr>
      <vt:lpstr>代理受領通知書</vt:lpstr>
      <vt:lpstr>サンプル</vt:lpstr>
      <vt:lpstr>サンプル!Print_Area</vt:lpstr>
      <vt:lpstr>代理受領通知書!Print_Area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名古屋市総務局</cp:lastModifiedBy>
  <cp:lastPrinted>2023-06-29T01:26:44Z</cp:lastPrinted>
  <dcterms:created xsi:type="dcterms:W3CDTF">2023-01-13T04:49:15Z</dcterms:created>
  <dcterms:modified xsi:type="dcterms:W3CDTF">2023-07-20T02:13:54Z</dcterms:modified>
</cp:coreProperties>
</file>