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08事業所・団体・個人\02助成・補助\18サービス継続支援（コロナかかりまし）\かいごネット\令和5年度\0511 10月からの変更\"/>
    </mc:Choice>
  </mc:AlternateContent>
  <bookViews>
    <workbookView xWindow="0" yWindow="0" windowWidth="23040" windowHeight="8376" tabRatio="770" firstSheet="1" activeTab="1"/>
  </bookViews>
  <sheets>
    <sheet name="【非表示】基準額" sheetId="19" state="hidden" r:id="rId1"/>
    <sheet name="個別協議様式ア（ア）分" sheetId="30" r:id="rId2"/>
    <sheet name="【記載例】個別協議様式ア（ア）分  " sheetId="28" r:id="rId3"/>
    <sheet name="基準単価"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2">'【記載例】個別協議様式ア（ア）分  '!$A$1:$AQ$41</definedName>
    <definedName name="_xlnm.Print_Area" localSheetId="0">【非表示】基準額!$A$1:$Q$38</definedName>
    <definedName name="_xlnm.Print_Area" localSheetId="3">基準単価!$A$1:$N$45</definedName>
    <definedName name="_xlnm.Print_Area" localSheetId="1">'個別協議様式ア（ア）分'!$A$1:$AQ$41</definedName>
    <definedName name="Z_0013D02D_7229_42E9_BC29_9561B8875AB4_.wvu.Cols" localSheetId="0" hidden="1">【非表示】基準額!#REF!</definedName>
    <definedName name="Z_0013D02D_7229_42E9_BC29_9561B8875AB4_.wvu.Cols" localSheetId="3" hidden="1">基準単価!$G:$H</definedName>
    <definedName name="Z_0013D02D_7229_42E9_BC29_9561B8875AB4_.wvu.PrintArea" localSheetId="0" hidden="1">【非表示】基準額!$A$2:$E$38</definedName>
    <definedName name="Z_0013D02D_7229_42E9_BC29_9561B8875AB4_.wvu.PrintArea" localSheetId="3" hidden="1">基準単価!$A$1:$N$45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1" i="30" l="1"/>
  <c r="M21" i="30"/>
  <c r="S14" i="30"/>
  <c r="Q14" i="30"/>
  <c r="M14" i="30"/>
  <c r="Q13" i="30"/>
  <c r="S13" i="30" s="1"/>
  <c r="M13" i="30"/>
  <c r="Q13" i="28"/>
  <c r="M14" i="28"/>
  <c r="S14" i="28"/>
  <c r="Q14" i="28" s="1"/>
  <c r="AB21" i="28"/>
  <c r="M21"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sharedStrings.xml><?xml version="1.0" encoding="utf-8"?>
<sst xmlns="http://schemas.openxmlformats.org/spreadsheetml/2006/main" count="634" uniqueCount="251">
  <si>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</si>
  <si>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</si>
  <si>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</si>
  <si>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</si>
  <si>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</si>
  <si>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</si>
  <si>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</si>
  <si>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</si>
  <si>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</si>
  <si>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</si>
  <si>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</si>
  <si>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</si>
  <si>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</si>
  <si>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</si>
  <si>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</si>
  <si>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</si>
  <si>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</si>
  <si>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</si>
  <si>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</si>
  <si>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</si>
  <si>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</si>
  <si>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</si>
  <si>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</si>
  <si>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</si>
  <si>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</si>
  <si>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</si>
  <si>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</si>
  <si>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</si>
  <si>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</si>
  <si>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</si>
  <si>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</si>
  <si>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</si>
  <si>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</si>
  <si>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</si>
  <si>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</si>
  <si>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</si>
  <si>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</si>
  <si>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</si>
  <si>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</si>
  <si>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</si>
  <si>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</si>
  <si>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</si>
  <si>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</si>
  <si>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</si>
  <si>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</si>
  <si>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</si>
  <si>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</si>
  <si>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</si>
  <si>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</si>
  <si>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</si>
  <si>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</si>
  <si>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</si>
  <si>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</si>
  <si>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</si>
  <si>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</si>
  <si>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</si>
  <si>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</si>
  <si>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</si>
  <si>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</si>
  <si>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</si>
  <si>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</si>
  <si>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</si>
  <si>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</si>
  <si>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</si>
  <si>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</si>
  <si>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</si>
  <si>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</si>
  <si>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</si>
  <si>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</si>
  <si>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</si>
  <si>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</si>
  <si>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</si>
  <si>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</si>
  <si>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</si>
  <si>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</si>
  <si>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</si>
  <si>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</si>
  <si>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</si>
  <si>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</si>
  <si>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</si>
  <si>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</si>
  <si>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</si>
  <si>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</si>
  <si>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</si>
  <si>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</si>
  <si>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</si>
  <si>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</si>
  <si>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</si>
  <si>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</si>
  <si>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</si>
  <si>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</si>
  <si>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</si>
  <si>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</si>
  <si>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</si>
  <si>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</si>
  <si>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</si>
  <si>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</si>
  <si>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</si>
  <si>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</si>
  <si>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</si>
  <si>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</si>
  <si>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</si>
  <si>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</si>
  <si>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</si>
  <si>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</si>
  <si>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</si>
  <si>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</si>
  <si>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</si>
  <si>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</si>
  <si>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</si>
  <si>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</si>
  <si>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</si>
  <si>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</si>
  <si>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</si>
  <si>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</si>
  <si>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</si>
  <si>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</si>
  <si>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</si>
  <si>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</si>
  <si>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</si>
  <si>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</si>
  <si>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</si>
  <si>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</si>
  <si>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</si>
  <si>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</si>
  <si>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</si>
  <si>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</si>
  <si>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</si>
  <si>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</si>
  <si>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</si>
  <si>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</si>
  <si>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</si>
  <si>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</si>
  <si>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</si>
  <si>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</si>
  <si>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</si>
  <si>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</si>
  <si>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</si>
  <si>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</si>
  <si>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</si>
  <si>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</si>
  <si>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</si>
  <si>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</si>
  <si>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</si>
  <si>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</si>
  <si>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</si>
  <si>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</si>
  <si>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</si>
  <si>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</si>
  <si>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</si>
  <si>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</si>
  <si>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</si>
  <si>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</si>
  <si>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</si>
  <si>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</si>
  <si>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</si>
  <si>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</si>
  <si>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</si>
  <si>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</si>
  <si>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</si>
  <si>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</si>
  <si>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</si>
  <si>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</si>
  <si>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</si>
  <si>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</si>
  <si>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</si>
  <si>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</si>
  <si>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</si>
  <si>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</si>
  <si>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</si>
  <si>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</si>
  <si>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</si>
  <si>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</si>
  <si>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</si>
  <si>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</si>
  <si>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</si>
  <si>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</si>
  <si>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</si>
  <si>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</si>
  <si>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</si>
  <si>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</si>
  <si>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</si>
  <si>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</si>
  <si>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</si>
  <si>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</si>
  <si>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</si>
  <si>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</si>
  <si>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</si>
  <si>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</si>
  <si>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</si>
  <si>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</si>
  <si>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</si>
  <si>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</si>
  <si>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</si>
  <si>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</si>
  <si>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</si>
  <si>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</si>
  <si>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</si>
  <si>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</si>
  <si>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</si>
  <si>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</si>
  <si>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</si>
  <si>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</si>
  <si>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</si>
  <si>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</si>
  <si>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</si>
  <si>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</si>
  <si>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</si>
  <si>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</si>
  <si>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</si>
  <si>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</si>
  <si>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</si>
  <si>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</si>
  <si>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</si>
  <si>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</si>
  <si>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</si>
  <si>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</si>
  <si>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</si>
  <si>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</si>
  <si>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</si>
  <si>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</si>
  <si>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</si>
  <si>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</si>
  <si>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</si>
  <si>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</si>
  <si>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</si>
  <si>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</si>
  <si>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</si>
  <si>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</si>
  <si>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</si>
  <si>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</si>
  <si>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t>↑</t>
    <phoneticPr fontId="1"/>
  </si>
  <si>
    <t>※黄色のセルは触らないで下さい。</t>
    <rPh sb="1" eb="3">
      <t>キイロ</t>
    </rPh>
    <rPh sb="7" eb="8">
      <t>サワ</t>
    </rPh>
    <rPh sb="12" eb="13">
      <t>クダ</t>
    </rPh>
    <phoneticPr fontId="1"/>
  </si>
  <si>
    <t>○</t>
  </si>
  <si>
    <r>
      <t>令和</t>
    </r>
    <r>
      <rPr>
        <b/>
        <sz val="18"/>
        <color theme="1"/>
        <rFont val="メイリオ"/>
        <family val="3"/>
        <charset val="128"/>
      </rPr>
      <t>５</t>
    </r>
    <r>
      <rPr>
        <sz val="14"/>
        <color theme="1"/>
        <rFont val="メイリオ"/>
        <family val="3"/>
        <charset val="128"/>
      </rPr>
      <t>年度（令和５年４月１日から</t>
    </r>
    <r>
      <rPr>
        <sz val="14"/>
        <color rgb="FF00B050"/>
        <rFont val="メイリオ"/>
        <family val="3"/>
        <charset val="128"/>
      </rPr>
      <t>令和５年５月７日まで</t>
    </r>
    <r>
      <rPr>
        <sz val="14"/>
        <color theme="1"/>
        <rFont val="メイリオ"/>
        <family val="3"/>
        <charset val="128"/>
      </rPr>
      <t>）に生じた費用分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</si>
  <si>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r>
      <t>令和</t>
    </r>
    <r>
      <rPr>
        <b/>
        <sz val="18"/>
        <color theme="1"/>
        <rFont val="メイリオ"/>
        <family val="3"/>
        <charset val="128"/>
      </rPr>
      <t>５</t>
    </r>
    <r>
      <rPr>
        <sz val="14"/>
        <color theme="1"/>
        <rFont val="メイリオ"/>
        <family val="3"/>
        <charset val="128"/>
      </rPr>
      <t>年度（</t>
    </r>
    <r>
      <rPr>
        <sz val="14"/>
        <color rgb="FF00B050"/>
        <rFont val="メイリオ"/>
        <family val="3"/>
        <charset val="128"/>
      </rPr>
      <t>令和５年５月８日から</t>
    </r>
    <r>
      <rPr>
        <sz val="14"/>
        <rFont val="メイリオ"/>
        <family val="3"/>
        <charset val="128"/>
      </rPr>
      <t>令和６年３月３１日まで</t>
    </r>
    <r>
      <rPr>
        <sz val="14"/>
        <color theme="1"/>
        <rFont val="メイリオ"/>
        <family val="3"/>
        <charset val="128"/>
      </rPr>
      <t>）に生じた費用分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</si>
  <si>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愛知県</t>
    <rPh sb="0" eb="3">
      <t>アイチケン</t>
    </rPh>
    <phoneticPr fontId="1"/>
  </si>
  <si>
    <t>株式会社●●</t>
    <rPh sb="0" eb="4">
      <t>カブシキガイシャ</t>
    </rPh>
    <phoneticPr fontId="1"/>
  </si>
  <si>
    <t>感染者の発生に係る対応により追加的業務の生じた職員に対して、かかり増し分の超過勤務手当及び危険手当を支給した。</t>
    <phoneticPr fontId="1"/>
  </si>
  <si>
    <t>感染者が発生し、マスク・グローブの在庫の不足が見込まれることから、これらを購入した。</t>
    <phoneticPr fontId="1"/>
  </si>
  <si>
    <t>感染者が発生し、消毒液、防護服の在庫の不足が見込まれることから、これらを購入した。</t>
    <phoneticPr fontId="1"/>
  </si>
  <si>
    <t>感染者が発生し、使い捨て食器類の在庫の不足が見込まれることから、これらを購入した。</t>
    <phoneticPr fontId="1"/>
  </si>
  <si>
    <t>合計：56,100円
33,000円：消毒液３本入り　3,300円/箱×10箱（税込み）
6,600円：消毒液１本入り　600円/箱×10箱（税込み）
5,500円：防護服50枚入り　550円/箱×10箱（税込み）
11,000円：防護服100枚入り　1,100円/箱×10箱（税込み）　</t>
    <phoneticPr fontId="1"/>
  </si>
  <si>
    <t>合計：17,490円
5,500円：紙コップ100枚入り　550円/箱×10箱（税込み）
11,000円：紙皿　50枚入り　550円/箱×10箱、100枚入り　1,100円/箱×5箱（税込み）
990円：箸　100本入り　330円/袋×3袋（税込み）</t>
    <phoneticPr fontId="1"/>
  </si>
  <si>
    <t>合計：38,500円
11,000円：マスク50枚入り　550円/箱×20箱（税込み）
11,000円：マスク100枚入り　1,100円/箱×10箱（税込み）
5,500円：グローブ50枚入り　550円/箱×10箱（税込み）
11,000円：グローブ100枚入り　1,080円/箱×10箱（税込み）　</t>
    <phoneticPr fontId="1"/>
  </si>
  <si>
    <t>合計：600,400円
432,400円：超過勤務手当：2023/10/25～2023/11/8　10名分　延べ230時間
168,000円：危険手当：2023/10/25～2023/11/8　7名　延べ56日分　3,000円/日</t>
    <phoneticPr fontId="1"/>
  </si>
  <si>
    <t>グループホーム▲▲</t>
    <phoneticPr fontId="1"/>
  </si>
  <si>
    <r>
      <t>様式第４号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ヨウシキ</t>
    </rPh>
    <rPh sb="2" eb="3">
      <t>ダイ</t>
    </rPh>
    <rPh sb="4" eb="5">
      <t>ゴウ</t>
    </rPh>
    <rPh sb="6" eb="8">
      <t>レイワ</t>
    </rPh>
    <rPh sb="9" eb="11">
      <t>ネンド</t>
    </rPh>
    <rPh sb="11" eb="13">
      <t>シンガタ</t>
    </rPh>
    <rPh sb="20" eb="23">
      <t>カンセンショウ</t>
    </rPh>
    <rPh sb="23" eb="25">
      <t>リュウコウ</t>
    </rPh>
    <rPh sb="25" eb="26">
      <t>シタ</t>
    </rPh>
    <rPh sb="30" eb="32">
      <t>カイゴ</t>
    </rPh>
    <rPh sb="36" eb="39">
      <t>ジギョウショ</t>
    </rPh>
    <rPh sb="39" eb="40">
      <t>トウ</t>
    </rPh>
    <rPh sb="45" eb="47">
      <t>テイキョウ</t>
    </rPh>
    <rPh sb="47" eb="49">
      <t>タイセイ</t>
    </rPh>
    <rPh sb="49" eb="51">
      <t>カクホ</t>
    </rPh>
    <rPh sb="51" eb="53">
      <t>ジギョウ</t>
    </rPh>
    <rPh sb="54" eb="56">
      <t>コベツ</t>
    </rPh>
    <rPh sb="56" eb="59">
      <t>キョウギショ</t>
    </rPh>
    <phoneticPr fontId="1"/>
  </si>
  <si>
    <r>
      <t>様式第4号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ヨウシキ</t>
    </rPh>
    <rPh sb="2" eb="3">
      <t>ダイ</t>
    </rPh>
    <rPh sb="4" eb="5">
      <t>ゴウ</t>
    </rPh>
    <rPh sb="6" eb="8">
      <t>レイワ</t>
    </rPh>
    <rPh sb="9" eb="11">
      <t>ネンド</t>
    </rPh>
    <rPh sb="11" eb="13">
      <t>シンガタ</t>
    </rPh>
    <rPh sb="20" eb="23">
      <t>カンセンショウ</t>
    </rPh>
    <rPh sb="23" eb="25">
      <t>リュウコウ</t>
    </rPh>
    <rPh sb="25" eb="26">
      <t>シタ</t>
    </rPh>
    <rPh sb="30" eb="32">
      <t>カイゴ</t>
    </rPh>
    <rPh sb="36" eb="39">
      <t>ジギョウショ</t>
    </rPh>
    <rPh sb="39" eb="40">
      <t>トウ</t>
    </rPh>
    <rPh sb="45" eb="47">
      <t>テイキョウ</t>
    </rPh>
    <rPh sb="47" eb="49">
      <t>タイセイ</t>
    </rPh>
    <rPh sb="49" eb="51">
      <t>カクホ</t>
    </rPh>
    <rPh sb="51" eb="53">
      <t>ジギョウ</t>
    </rPh>
    <rPh sb="54" eb="56">
      <t>コベツ</t>
    </rPh>
    <rPh sb="56" eb="59">
      <t>キョウギショ</t>
    </rPh>
    <phoneticPr fontId="1"/>
  </si>
  <si>
    <t>新型コロナウイルス感染症流行下における介護サービス事業所等のサービス提供体制確保事業（基準単価）</t>
    <rPh sb="0" eb="2">
      <t>シンガタ</t>
    </rPh>
    <phoneticPr fontId="1"/>
  </si>
  <si>
    <r>
      <t xml:space="preserve">品目①○○：○円（〇円/個×○個）、品目②○○：○円（○円/箱（1箱〇枚入り）×〇箱）、品目③○○：○円（○円/袋（1袋〇本入り）×〇袋）（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
※単価を記載してください</t>
    </r>
    <rPh sb="10" eb="11">
      <t>エン</t>
    </rPh>
    <rPh sb="12" eb="13">
      <t>コ</t>
    </rPh>
    <rPh sb="28" eb="29">
      <t>エン</t>
    </rPh>
    <rPh sb="30" eb="31">
      <t>ハコ</t>
    </rPh>
    <rPh sb="33" eb="34">
      <t>ハコ</t>
    </rPh>
    <rPh sb="35" eb="36">
      <t>マイ</t>
    </rPh>
    <rPh sb="36" eb="37">
      <t>イ</t>
    </rPh>
    <rPh sb="41" eb="42">
      <t>ハコ</t>
    </rPh>
    <rPh sb="54" eb="55">
      <t>エン</t>
    </rPh>
    <rPh sb="56" eb="57">
      <t>フクロ</t>
    </rPh>
    <rPh sb="59" eb="60">
      <t>フクロ</t>
    </rPh>
    <rPh sb="61" eb="62">
      <t>ホン</t>
    </rPh>
    <rPh sb="62" eb="63">
      <t>イ</t>
    </rPh>
    <rPh sb="67" eb="68">
      <t>フクロ</t>
    </rPh>
    <rPh sb="70" eb="72">
      <t>トウガイ</t>
    </rPh>
    <rPh sb="72" eb="74">
      <t>カンセン</t>
    </rPh>
    <rPh sb="74" eb="75">
      <t>トウ</t>
    </rPh>
    <rPh sb="75" eb="78">
      <t>キカンチュウ</t>
    </rPh>
    <rPh sb="79" eb="81">
      <t>シヨウ</t>
    </rPh>
    <rPh sb="81" eb="83">
      <t>ミコ</t>
    </rPh>
    <rPh sb="84" eb="85">
      <t>リョウ</t>
    </rPh>
    <rPh sb="86" eb="88">
      <t>ヒンモク</t>
    </rPh>
    <rPh sb="90" eb="91">
      <t>コ</t>
    </rPh>
    <rPh sb="107" eb="109">
      <t>エイセイ</t>
    </rPh>
    <rPh sb="109" eb="111">
      <t>ヨウヒン</t>
    </rPh>
    <rPh sb="111" eb="112">
      <t>ナド</t>
    </rPh>
    <rPh sb="114" eb="118">
      <t>エイセイヨウヒン</t>
    </rPh>
    <rPh sb="118" eb="119">
      <t>ホカ</t>
    </rPh>
    <rPh sb="125" eb="126">
      <t>ナド</t>
    </rPh>
    <rPh sb="129" eb="130">
      <t>ホカ</t>
    </rPh>
    <rPh sb="132" eb="134">
      <t>ショウリャク</t>
    </rPh>
    <rPh sb="141" eb="143">
      <t>シュルイ</t>
    </rPh>
    <rPh sb="144" eb="146">
      <t>キサイ</t>
    </rPh>
    <rPh sb="154" eb="157">
      <t>ショウヒンメイ</t>
    </rPh>
    <rPh sb="161" eb="164">
      <t>ヒンモクメイ</t>
    </rPh>
    <rPh sb="165" eb="167">
      <t>キサイ</t>
    </rPh>
    <rPh sb="174" eb="175">
      <t>タト</t>
    </rPh>
    <rPh sb="187" eb="188">
      <t>テ</t>
    </rPh>
    <rPh sb="188" eb="189">
      <t>ユビ</t>
    </rPh>
    <rPh sb="189" eb="190">
      <t>ヨウ</t>
    </rPh>
    <rPh sb="190" eb="193">
      <t>ショウドクエキ</t>
    </rPh>
    <rPh sb="199" eb="202">
      <t>ショウヒンメイ</t>
    </rPh>
    <rPh sb="204" eb="206">
      <t>ナイヨウ</t>
    </rPh>
    <rPh sb="207" eb="209">
      <t>ハンダン</t>
    </rPh>
    <rPh sb="213" eb="216">
      <t>カノウセイ</t>
    </rPh>
    <rPh sb="224" eb="226">
      <t>タンカ</t>
    </rPh>
    <rPh sb="227" eb="2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</si>
</sst>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0"/>
      <color rgb="FFFF0000"/>
      <name val="ＭＳ Ｐ明朝"/>
      <family val="1"/>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24"/>
      <color rgb="FFFF0000"/>
      <name val="メイリオ"/>
      <family val="3"/>
      <charset val="128"/>
    </font>
    <font>
      <sz val="14"/>
      <color rgb="FF00B050"/>
      <name val="メイリオ"/>
      <family val="3"/>
      <charset val="128"/>
    </font>
    <font>
      <b/>
      <sz val="11"/>
      <color theme="1"/>
      <name val="メイリオ"/>
      <family val="3"/>
      <charset val="128"/>
    </font>
    <font>
      <b/>
      <sz val="16"/>
      <color rgb="FFFF0000"/>
      <name val="メイリオ"/>
      <family val="3"/>
      <charset val="128"/>
    </font>
    <font>
      <b/>
      <sz val="16"/>
      <color rgb="FFFF0000"/>
      <name val="游ゴシック"/>
      <family val="2"/>
      <charset val="128"/>
      <scheme val="minor"/>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7"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59">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3" xfId="0" applyFont="1" applyBorder="1">
      <alignment vertical="center"/>
    </xf>
    <xf numFmtId="0" fontId="5" fillId="3" borderId="35"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2"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3" xfId="1" applyFont="1" applyFill="1" applyBorder="1" applyAlignment="1">
      <alignment horizontal="center" vertical="center"/>
    </xf>
    <xf numFmtId="0" fontId="15" fillId="8" borderId="7" xfId="0" applyFont="1" applyFill="1" applyBorder="1" applyAlignment="1">
      <alignment horizontal="left" vertical="center" wrapText="1"/>
    </xf>
    <xf numFmtId="0" fontId="15" fillId="7" borderId="7" xfId="0" applyFont="1" applyFill="1" applyBorder="1" applyAlignment="1">
      <alignment vertical="center" wrapText="1"/>
    </xf>
    <xf numFmtId="0" fontId="15" fillId="8" borderId="45" xfId="0" applyFont="1" applyFill="1" applyBorder="1" applyAlignment="1">
      <alignment horizontal="left" vertical="center" wrapText="1"/>
    </xf>
    <xf numFmtId="0" fontId="15" fillId="7" borderId="45" xfId="0" applyFont="1" applyFill="1" applyBorder="1" applyAlignment="1">
      <alignment vertical="center" wrapText="1"/>
    </xf>
    <xf numFmtId="0" fontId="19" fillId="8" borderId="45" xfId="0" applyFont="1" applyFill="1" applyBorder="1" applyAlignment="1">
      <alignment horizontal="left" vertical="center" wrapText="1"/>
    </xf>
    <xf numFmtId="0" fontId="19" fillId="7" borderId="45" xfId="0" applyFont="1" applyFill="1" applyBorder="1" applyAlignment="1">
      <alignment vertical="center" wrapText="1"/>
    </xf>
    <xf numFmtId="0" fontId="15" fillId="6" borderId="0" xfId="0" applyFont="1" applyFill="1">
      <alignment vertical="center"/>
    </xf>
    <xf numFmtId="38" fontId="20" fillId="0" borderId="42" xfId="1" applyFont="1" applyFill="1" applyBorder="1" applyAlignment="1">
      <alignment horizontal="center" vertical="center" shrinkToFit="1"/>
    </xf>
    <xf numFmtId="38" fontId="20" fillId="0" borderId="40" xfId="1" applyFont="1" applyFill="1" applyBorder="1" applyAlignment="1">
      <alignment horizontal="center" vertical="center"/>
    </xf>
    <xf numFmtId="0" fontId="15" fillId="8" borderId="45" xfId="0" applyFont="1" applyFill="1" applyBorder="1" applyAlignment="1">
      <alignment horizontal="center" vertical="center"/>
    </xf>
    <xf numFmtId="0" fontId="15" fillId="7" borderId="45" xfId="0" applyFont="1" applyFill="1" applyBorder="1" applyAlignment="1">
      <alignment horizontal="center" vertical="center"/>
    </xf>
    <xf numFmtId="0" fontId="15" fillId="8" borderId="45" xfId="0" applyFont="1" applyFill="1" applyBorder="1" applyAlignment="1">
      <alignment vertical="top"/>
    </xf>
    <xf numFmtId="0" fontId="15" fillId="7" borderId="45" xfId="0" applyFont="1" applyFill="1" applyBorder="1" applyAlignment="1">
      <alignment vertical="top"/>
    </xf>
    <xf numFmtId="0" fontId="19" fillId="8" borderId="24" xfId="0" applyFont="1" applyFill="1" applyBorder="1">
      <alignment vertical="center"/>
    </xf>
    <xf numFmtId="0" fontId="15" fillId="8" borderId="43" xfId="0" applyFont="1" applyFill="1" applyBorder="1">
      <alignment vertical="center"/>
    </xf>
    <xf numFmtId="0" fontId="15" fillId="7" borderId="40" xfId="0" applyFont="1" applyFill="1" applyBorder="1">
      <alignment vertical="center"/>
    </xf>
    <xf numFmtId="0" fontId="19" fillId="7" borderId="3" xfId="0" applyFont="1" applyFill="1" applyBorder="1">
      <alignment vertical="center"/>
    </xf>
    <xf numFmtId="0" fontId="19" fillId="7" borderId="44" xfId="0" applyFont="1" applyFill="1" applyBorder="1" applyAlignment="1">
      <alignment horizontal="right" vertical="center"/>
    </xf>
    <xf numFmtId="0" fontId="19" fillId="7" borderId="44" xfId="0" applyFont="1" applyFill="1" applyBorder="1">
      <alignment vertical="center"/>
    </xf>
    <xf numFmtId="0" fontId="11" fillId="7" borderId="44" xfId="0" applyFont="1" applyFill="1" applyBorder="1">
      <alignment vertical="center"/>
    </xf>
    <xf numFmtId="0" fontId="23" fillId="7" borderId="43" xfId="0" applyFont="1" applyFill="1" applyBorder="1">
      <alignment vertical="center"/>
    </xf>
    <xf numFmtId="38" fontId="31" fillId="4" borderId="26"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1"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6"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2" xfId="3" applyFont="1" applyFill="1" applyBorder="1" applyAlignment="1">
      <alignment horizontal="center" vertical="center"/>
    </xf>
    <xf numFmtId="0" fontId="22" fillId="0" borderId="1" xfId="2" applyFont="1" applyBorder="1" applyAlignment="1">
      <alignment horizontal="center" vertical="center" shrinkToFit="1"/>
    </xf>
    <xf numFmtId="0" fontId="15" fillId="6"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0" xfId="3" applyFont="1" applyFill="1" applyBorder="1" applyAlignment="1">
      <alignment horizontal="right" vertical="center"/>
    </xf>
    <xf numFmtId="38" fontId="20" fillId="0" borderId="1" xfId="3" applyFont="1" applyFill="1" applyBorder="1" applyAlignment="1">
      <alignment horizontal="right" vertical="center"/>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2" xfId="0" applyNumberFormat="1" applyFont="1" applyFill="1" applyBorder="1" applyAlignment="1">
      <alignment vertical="center" shrinkToFit="1"/>
    </xf>
    <xf numFmtId="14" fontId="32" fillId="4" borderId="53"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20" fillId="0" borderId="1" xfId="3" applyFont="1" applyFill="1" applyBorder="1" applyAlignment="1">
      <alignment horizontal="center" vertical="center"/>
    </xf>
    <xf numFmtId="0" fontId="37" fillId="9" borderId="0" xfId="0" applyFont="1" applyFill="1">
      <alignment vertical="center"/>
    </xf>
    <xf numFmtId="0" fontId="3" fillId="9" borderId="0" xfId="0" applyFont="1" applyFill="1">
      <alignment vertical="center"/>
    </xf>
    <xf numFmtId="0" fontId="35" fillId="9"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52" xfId="0" applyFont="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0"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8" borderId="43" xfId="2" applyFont="1" applyFill="1" applyBorder="1">
      <alignment vertical="center"/>
    </xf>
    <xf numFmtId="0" fontId="19" fillId="8" borderId="44" xfId="2" applyFont="1" applyFill="1" applyBorder="1" applyAlignment="1">
      <alignment horizontal="right" vertical="center"/>
    </xf>
    <xf numFmtId="0" fontId="22" fillId="8" borderId="44" xfId="2" applyFont="1" applyFill="1" applyBorder="1" applyAlignment="1">
      <alignment horizontal="center" vertical="center"/>
    </xf>
    <xf numFmtId="0" fontId="19" fillId="8" borderId="24" xfId="2" applyFont="1" applyFill="1" applyBorder="1" applyAlignment="1">
      <alignment horizontal="center" vertical="center"/>
    </xf>
    <xf numFmtId="0" fontId="19" fillId="8" borderId="3" xfId="2" applyFont="1" applyFill="1" applyBorder="1">
      <alignment vertical="center"/>
    </xf>
    <xf numFmtId="0" fontId="15" fillId="8" borderId="45" xfId="2" applyFont="1" applyFill="1" applyBorder="1" applyAlignment="1">
      <alignment vertical="center" wrapText="1"/>
    </xf>
    <xf numFmtId="0" fontId="15" fillId="8" borderId="7" xfId="2" applyFont="1" applyFill="1" applyBorder="1" applyAlignment="1">
      <alignment vertical="center" wrapText="1"/>
    </xf>
    <xf numFmtId="0" fontId="19" fillId="8" borderId="45" xfId="2" applyFont="1" applyFill="1" applyBorder="1" applyAlignment="1">
      <alignment vertical="center" wrapText="1"/>
    </xf>
    <xf numFmtId="0" fontId="15" fillId="8" borderId="55" xfId="2" applyFont="1" applyFill="1" applyBorder="1" applyAlignment="1">
      <alignment vertical="center" wrapText="1"/>
    </xf>
    <xf numFmtId="0" fontId="16" fillId="12" borderId="43" xfId="2" applyFont="1" applyFill="1" applyBorder="1">
      <alignment vertical="center"/>
    </xf>
    <xf numFmtId="0" fontId="19" fillId="12" borderId="44" xfId="2" applyFont="1" applyFill="1" applyBorder="1" applyAlignment="1">
      <alignment horizontal="right" vertical="center"/>
    </xf>
    <xf numFmtId="0" fontId="22" fillId="12" borderId="44" xfId="2" applyFont="1" applyFill="1" applyBorder="1" applyAlignment="1">
      <alignment horizontal="center" vertical="center"/>
    </xf>
    <xf numFmtId="0" fontId="19" fillId="12" borderId="24" xfId="2" applyFont="1" applyFill="1" applyBorder="1" applyAlignment="1">
      <alignment horizontal="center" vertical="center"/>
    </xf>
    <xf numFmtId="0" fontId="19" fillId="12" borderId="3" xfId="2" applyFont="1" applyFill="1" applyBorder="1">
      <alignment vertical="center"/>
    </xf>
    <xf numFmtId="0" fontId="15" fillId="12" borderId="45" xfId="2" applyFont="1" applyFill="1" applyBorder="1" applyAlignment="1">
      <alignment vertical="center" wrapText="1"/>
    </xf>
    <xf numFmtId="0" fontId="15" fillId="12" borderId="7" xfId="2" applyFont="1" applyFill="1" applyBorder="1" applyAlignment="1">
      <alignment vertical="center" wrapText="1"/>
    </xf>
    <xf numFmtId="0" fontId="19" fillId="12" borderId="45" xfId="2" applyFont="1" applyFill="1" applyBorder="1" applyAlignment="1">
      <alignment vertical="center" wrapText="1"/>
    </xf>
    <xf numFmtId="0" fontId="15" fillId="12" borderId="55" xfId="2" applyFont="1" applyFill="1" applyBorder="1" applyAlignment="1">
      <alignment vertical="center" wrapText="1"/>
    </xf>
    <xf numFmtId="0" fontId="23" fillId="12" borderId="0" xfId="2" applyFont="1" applyFill="1" applyAlignment="1">
      <alignment horizontal="center" vertical="center"/>
    </xf>
    <xf numFmtId="0" fontId="23" fillId="8" borderId="0" xfId="2" applyFont="1" applyFill="1" applyAlignment="1">
      <alignment horizontal="center" vertical="center"/>
    </xf>
    <xf numFmtId="0" fontId="4" fillId="0" borderId="0" xfId="0" applyFont="1" applyFill="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6" borderId="0" xfId="1" applyNumberFormat="1" applyFont="1" applyFill="1" applyBorder="1" applyAlignment="1">
      <alignment horizontal="right" vertical="center"/>
    </xf>
    <xf numFmtId="38" fontId="15" fillId="6" borderId="0" xfId="1" applyFont="1" applyFill="1" applyBorder="1" applyAlignment="1">
      <alignment horizontal="right" vertical="center"/>
    </xf>
    <xf numFmtId="176" fontId="19" fillId="6" borderId="0" xfId="1" applyNumberFormat="1" applyFont="1" applyFill="1" applyBorder="1" applyAlignment="1">
      <alignment horizontal="right" vertical="center"/>
    </xf>
    <xf numFmtId="38" fontId="19" fillId="6" borderId="0" xfId="1" applyFont="1" applyFill="1" applyBorder="1" applyAlignment="1">
      <alignment horizontal="right" vertical="center"/>
    </xf>
    <xf numFmtId="176" fontId="19" fillId="6" borderId="55" xfId="1" applyNumberFormat="1" applyFont="1" applyFill="1" applyBorder="1" applyAlignment="1">
      <alignment horizontal="right" vertical="center"/>
    </xf>
    <xf numFmtId="38" fontId="19" fillId="6" borderId="55" xfId="1" applyFont="1" applyFill="1" applyBorder="1" applyAlignment="1">
      <alignment horizontal="right" vertical="center"/>
    </xf>
    <xf numFmtId="38" fontId="19" fillId="6" borderId="1" xfId="1" applyFont="1" applyFill="1" applyBorder="1" applyAlignment="1">
      <alignment horizontal="right" vertical="center"/>
    </xf>
    <xf numFmtId="38" fontId="19" fillId="0" borderId="55" xfId="1" applyFont="1" applyFill="1" applyBorder="1" applyAlignment="1">
      <alignment horizontal="right" vertical="center"/>
    </xf>
    <xf numFmtId="38" fontId="19" fillId="0" borderId="1" xfId="1" applyFont="1" applyFill="1" applyBorder="1" applyAlignment="1">
      <alignment horizontal="right" vertical="center"/>
    </xf>
    <xf numFmtId="38" fontId="19" fillId="6" borderId="45" xfId="1" applyFont="1" applyFill="1" applyBorder="1" applyAlignment="1">
      <alignment horizontal="right" vertical="center"/>
    </xf>
    <xf numFmtId="38" fontId="19" fillId="6" borderId="7" xfId="1" applyFont="1" applyFill="1" applyBorder="1" applyAlignment="1">
      <alignment horizontal="right" vertical="center"/>
    </xf>
    <xf numFmtId="0" fontId="19" fillId="6" borderId="7" xfId="0" applyFont="1" applyFill="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7" xfId="0" applyFont="1" applyBorder="1">
      <alignment vertical="center"/>
    </xf>
    <xf numFmtId="0" fontId="4" fillId="0" borderId="39"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50" xfId="0" applyFont="1" applyBorder="1" applyAlignment="1">
      <alignment horizontal="center" vertical="center"/>
    </xf>
    <xf numFmtId="0" fontId="48" fillId="0" borderId="13" xfId="0" applyFont="1" applyBorder="1">
      <alignment vertical="center"/>
    </xf>
    <xf numFmtId="0" fontId="5" fillId="0" borderId="0" xfId="0" applyFont="1" applyBorder="1" applyAlignment="1">
      <alignment horizontal="center" vertical="center"/>
    </xf>
    <xf numFmtId="38" fontId="31" fillId="4" borderId="1" xfId="1" applyFont="1" applyFill="1" applyBorder="1" applyAlignment="1">
      <alignment horizontal="right" vertical="center" shrinkToFit="1"/>
    </xf>
    <xf numFmtId="38" fontId="4" fillId="3" borderId="18" xfId="1" applyFont="1" applyFill="1" applyBorder="1" applyAlignment="1">
      <alignment horizontal="center" vertical="center" wrapText="1"/>
    </xf>
    <xf numFmtId="38" fontId="31" fillId="4" borderId="52" xfId="1" applyFont="1" applyFill="1" applyBorder="1" applyAlignment="1">
      <alignment horizontal="right" vertical="center" shrinkToFit="1"/>
    </xf>
    <xf numFmtId="38" fontId="31" fillId="4" borderId="53" xfId="1" applyFont="1" applyFill="1" applyBorder="1" applyAlignment="1">
      <alignment horizontal="right" vertical="center" shrinkToFit="1"/>
    </xf>
    <xf numFmtId="0" fontId="4" fillId="4" borderId="1" xfId="0" applyNumberFormat="1" applyFont="1" applyFill="1" applyBorder="1">
      <alignment vertical="center"/>
    </xf>
    <xf numFmtId="0" fontId="5" fillId="0" borderId="0" xfId="0" applyFont="1" applyBorder="1">
      <alignment vertical="center"/>
    </xf>
    <xf numFmtId="38" fontId="4" fillId="14" borderId="51" xfId="1" applyFont="1" applyFill="1" applyBorder="1" applyAlignment="1">
      <alignment horizontal="center" vertical="center" wrapText="1"/>
    </xf>
    <xf numFmtId="0" fontId="52" fillId="0" borderId="0" xfId="0" applyFont="1" applyFill="1" applyBorder="1" applyAlignment="1">
      <alignment vertical="center"/>
    </xf>
    <xf numFmtId="38" fontId="30" fillId="4" borderId="2" xfId="1" applyFont="1" applyFill="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7" fillId="10" borderId="2" xfId="0" applyFont="1" applyFill="1" applyBorder="1" applyAlignment="1">
      <alignment horizontal="left" vertical="center"/>
    </xf>
    <xf numFmtId="0" fontId="7" fillId="10" borderId="24" xfId="0" applyFont="1" applyFill="1" applyBorder="1" applyAlignment="1">
      <alignment horizontal="left" vertical="center"/>
    </xf>
    <xf numFmtId="0" fontId="7" fillId="10" borderId="3"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11" borderId="2" xfId="0" applyFont="1" applyFill="1" applyBorder="1" applyAlignment="1">
      <alignment horizontal="left" vertical="center"/>
    </xf>
    <xf numFmtId="0" fontId="7" fillId="11" borderId="24" xfId="0" applyFont="1" applyFill="1" applyBorder="1" applyAlignment="1">
      <alignment horizontal="left" vertical="center"/>
    </xf>
    <xf numFmtId="0" fontId="7" fillId="11" borderId="3" xfId="0" applyFont="1"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1" xfId="0"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vertical="center"/>
    </xf>
    <xf numFmtId="0" fontId="5" fillId="3" borderId="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0"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30" xfId="0" applyFont="1" applyFill="1" applyBorder="1" applyAlignment="1">
      <alignment horizontal="center" vertical="center" wrapText="1"/>
    </xf>
    <xf numFmtId="38" fontId="5" fillId="3" borderId="18" xfId="1" applyFont="1" applyFill="1" applyBorder="1" applyAlignment="1">
      <alignment horizontal="center" vertical="center" wrapText="1"/>
    </xf>
    <xf numFmtId="38" fontId="5" fillId="3" borderId="30" xfId="1" applyFont="1" applyFill="1" applyBorder="1" applyAlignment="1">
      <alignment horizontal="center" vertical="center" wrapText="1"/>
    </xf>
    <xf numFmtId="38" fontId="8" fillId="3" borderId="18" xfId="1" applyFont="1" applyFill="1" applyBorder="1" applyAlignment="1">
      <alignment horizontal="center" vertical="center" wrapText="1"/>
    </xf>
    <xf numFmtId="38" fontId="8" fillId="3" borderId="23" xfId="1" applyFont="1" applyFill="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8" fillId="2" borderId="2" xfId="1" applyFont="1" applyFill="1" applyBorder="1" applyAlignment="1">
      <alignment horizontal="right" vertical="center" shrinkToFit="1"/>
    </xf>
    <xf numFmtId="38" fontId="8" fillId="2" borderId="28" xfId="1" applyFont="1" applyFill="1" applyBorder="1" applyAlignment="1">
      <alignment horizontal="right" vertical="center" shrinkToFit="1"/>
    </xf>
    <xf numFmtId="0" fontId="3" fillId="0" borderId="0" xfId="0" applyFont="1" applyAlignment="1">
      <alignment horizontal="right" vertical="center" wrapText="1"/>
    </xf>
    <xf numFmtId="0" fontId="3" fillId="0" borderId="39" xfId="0" applyFont="1" applyBorder="1" applyAlignment="1">
      <alignment horizontal="right" vertical="center" wrapText="1"/>
    </xf>
    <xf numFmtId="38" fontId="30" fillId="4" borderId="36" xfId="1" applyFont="1" applyFill="1" applyBorder="1" applyAlignment="1">
      <alignment horizontal="left" vertical="center" wrapText="1" shrinkToFit="1"/>
    </xf>
    <xf numFmtId="38" fontId="30" fillId="4" borderId="52" xfId="1" applyFont="1" applyFill="1" applyBorder="1" applyAlignment="1">
      <alignment horizontal="left" vertical="center" wrapText="1" shrinkToFit="1"/>
    </xf>
    <xf numFmtId="38" fontId="30" fillId="9" borderId="52" xfId="1" applyFont="1" applyFill="1" applyBorder="1" applyAlignment="1">
      <alignment horizontal="center" vertical="center" wrapText="1" shrinkToFit="1"/>
    </xf>
    <xf numFmtId="38" fontId="30" fillId="4" borderId="31" xfId="1" applyFont="1" applyFill="1" applyBorder="1" applyAlignment="1">
      <alignment horizontal="right" vertical="center" wrapText="1" shrinkToFit="1"/>
    </xf>
    <xf numFmtId="38" fontId="30" fillId="4" borderId="32" xfId="1" applyFont="1" applyFill="1" applyBorder="1" applyAlignment="1">
      <alignment horizontal="right" vertical="center" wrapText="1" shrinkToFit="1"/>
    </xf>
    <xf numFmtId="38" fontId="30" fillId="2" borderId="19" xfId="1" applyFont="1" applyFill="1" applyBorder="1" applyAlignment="1" applyProtection="1">
      <alignment horizontal="right" vertical="center" shrinkToFit="1"/>
    </xf>
    <xf numFmtId="38" fontId="30" fillId="2" borderId="56"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6" xfId="1" applyFont="1" applyFill="1" applyBorder="1" applyAlignment="1">
      <alignment horizontal="right" vertical="center" shrinkToFit="1"/>
    </xf>
    <xf numFmtId="38" fontId="5" fillId="2" borderId="19" xfId="1" applyFont="1" applyFill="1" applyBorder="1" applyAlignment="1">
      <alignment horizontal="right" vertical="center" shrinkToFit="1"/>
    </xf>
    <xf numFmtId="38" fontId="5" fillId="2" borderId="56" xfId="1" applyFont="1" applyFill="1" applyBorder="1" applyAlignment="1">
      <alignment horizontal="right" vertical="center" shrinkToFit="1"/>
    </xf>
    <xf numFmtId="38" fontId="8" fillId="2" borderId="19" xfId="1" applyFont="1" applyFill="1" applyBorder="1" applyAlignment="1">
      <alignment horizontal="right" vertical="center" shrinkToFit="1"/>
    </xf>
    <xf numFmtId="38" fontId="8" fillId="2" borderId="29" xfId="1" applyFont="1" applyFill="1" applyBorder="1" applyAlignment="1">
      <alignment horizontal="right" vertical="center" shrinkToFit="1"/>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9" borderId="1" xfId="1" applyFont="1" applyFill="1" applyBorder="1" applyAlignment="1">
      <alignment horizontal="center" vertical="center" wrapText="1" shrinkToFi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2" borderId="2" xfId="1" applyFont="1" applyFill="1" applyBorder="1" applyAlignment="1" applyProtection="1">
      <alignment horizontal="right" vertical="center" shrinkToFit="1"/>
    </xf>
    <xf numFmtId="38" fontId="30" fillId="2" borderId="3" xfId="1" applyFont="1" applyFill="1" applyBorder="1" applyAlignment="1" applyProtection="1">
      <alignment horizontal="right" vertical="center" shrinkToFit="1"/>
    </xf>
    <xf numFmtId="38" fontId="30" fillId="4" borderId="37" xfId="1" applyFont="1" applyFill="1" applyBorder="1" applyAlignment="1">
      <alignment horizontal="center" vertical="center" shrinkToFit="1"/>
    </xf>
    <xf numFmtId="38" fontId="30" fillId="4" borderId="38" xfId="1" applyFont="1" applyFill="1" applyBorder="1" applyAlignment="1">
      <alignment horizontal="center" vertical="center" shrinkToFit="1"/>
    </xf>
    <xf numFmtId="0" fontId="53" fillId="2" borderId="14" xfId="0" applyFont="1" applyFill="1" applyBorder="1" applyAlignment="1">
      <alignment horizontal="center" vertical="center"/>
    </xf>
    <xf numFmtId="0" fontId="54" fillId="2" borderId="14" xfId="0" applyFont="1" applyFill="1" applyBorder="1" applyAlignment="1">
      <alignment horizontal="center" vertical="center"/>
    </xf>
    <xf numFmtId="0" fontId="50" fillId="2" borderId="0"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5" fillId="0" borderId="30" xfId="0" applyFont="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41" xfId="0" applyFont="1" applyFill="1" applyBorder="1" applyAlignment="1">
      <alignment horizontal="center" vertical="center"/>
    </xf>
    <xf numFmtId="58" fontId="32" fillId="4" borderId="26" xfId="0" applyNumberFormat="1" applyFont="1" applyFill="1" applyBorder="1" applyAlignment="1">
      <alignment horizontal="center" vertical="center" shrinkToFit="1"/>
    </xf>
    <xf numFmtId="58" fontId="32" fillId="4" borderId="24"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0" fontId="9" fillId="5" borderId="2"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1"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32" fillId="9" borderId="34" xfId="0" applyFont="1" applyFill="1" applyBorder="1" applyAlignment="1">
      <alignment horizontal="center" vertical="center"/>
    </xf>
    <xf numFmtId="0" fontId="32" fillId="9" borderId="7" xfId="0" applyFont="1" applyFill="1" applyBorder="1" applyAlignment="1">
      <alignment horizontal="center" vertical="center"/>
    </xf>
    <xf numFmtId="0" fontId="32" fillId="9" borderId="8" xfId="0" applyFont="1" applyFill="1" applyBorder="1" applyAlignment="1">
      <alignment horizontal="center" vertical="center"/>
    </xf>
    <xf numFmtId="0" fontId="32" fillId="4" borderId="13"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54" xfId="0" applyFont="1" applyFill="1" applyBorder="1" applyAlignment="1">
      <alignment horizontal="left" vertical="center" wrapText="1"/>
    </xf>
    <xf numFmtId="0" fontId="32" fillId="4" borderId="15" xfId="0" applyFont="1" applyFill="1" applyBorder="1" applyAlignment="1">
      <alignment horizontal="left" vertical="center" wrapText="1"/>
    </xf>
    <xf numFmtId="0" fontId="32" fillId="9" borderId="26" xfId="0" applyFont="1" applyFill="1" applyBorder="1" applyAlignment="1">
      <alignment horizontal="center" vertical="center"/>
    </xf>
    <xf numFmtId="0" fontId="32" fillId="9" borderId="24" xfId="0" applyFont="1" applyFill="1" applyBorder="1" applyAlignment="1">
      <alignment horizontal="center" vertical="center"/>
    </xf>
    <xf numFmtId="0" fontId="32" fillId="4" borderId="26"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2" fillId="4" borderId="28" xfId="0" applyFont="1" applyFill="1" applyBorder="1" applyAlignment="1">
      <alignment horizontal="left" vertical="center" wrapText="1"/>
    </xf>
    <xf numFmtId="0" fontId="7" fillId="0" borderId="24" xfId="0" applyFont="1" applyFill="1" applyBorder="1" applyAlignment="1">
      <alignment horizontal="left" vertical="center"/>
    </xf>
    <xf numFmtId="0" fontId="7" fillId="0" borderId="3" xfId="0" applyFont="1" applyFill="1" applyBorder="1" applyAlignment="1">
      <alignment horizontal="left" vertical="center"/>
    </xf>
    <xf numFmtId="0" fontId="32" fillId="9" borderId="27" xfId="0" applyFont="1" applyFill="1" applyBorder="1" applyAlignment="1">
      <alignment horizontal="center" vertical="center"/>
    </xf>
    <xf numFmtId="0" fontId="32" fillId="9" borderId="25" xfId="0" applyFont="1" applyFill="1" applyBorder="1" applyAlignment="1">
      <alignment horizontal="center" vertical="center"/>
    </xf>
    <xf numFmtId="0" fontId="32" fillId="4" borderId="27" xfId="0" applyFont="1" applyFill="1" applyBorder="1" applyAlignment="1">
      <alignment horizontal="left" vertical="center" wrapText="1"/>
    </xf>
    <xf numFmtId="0" fontId="32" fillId="4" borderId="25" xfId="0" applyFont="1" applyFill="1" applyBorder="1" applyAlignment="1">
      <alignment horizontal="left" vertical="center" wrapText="1"/>
    </xf>
    <xf numFmtId="0" fontId="32" fillId="4" borderId="19"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22" xfId="0" applyFont="1" applyFill="1" applyBorder="1" applyAlignment="1">
      <alignment horizontal="left" vertical="center" wrapText="1"/>
    </xf>
    <xf numFmtId="0" fontId="32" fillId="4" borderId="20" xfId="0" applyFont="1" applyFill="1" applyBorder="1" applyAlignment="1">
      <alignment horizontal="left" vertical="center" wrapText="1"/>
    </xf>
    <xf numFmtId="0" fontId="32" fillId="4" borderId="30" xfId="0" applyFont="1" applyFill="1" applyBorder="1" applyAlignment="1">
      <alignment horizontal="left" vertical="center" wrapText="1"/>
    </xf>
    <xf numFmtId="0" fontId="32" fillId="4" borderId="18"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17" fillId="0" borderId="1" xfId="0" applyFont="1" applyBorder="1" applyAlignment="1">
      <alignment horizontal="left" vertical="center"/>
    </xf>
    <xf numFmtId="0" fontId="22" fillId="8" borderId="2" xfId="0" applyFont="1" applyFill="1" applyBorder="1" applyAlignment="1">
      <alignment horizontal="left" vertical="center"/>
    </xf>
    <xf numFmtId="0" fontId="22" fillId="8" borderId="24" xfId="0" applyFont="1" applyFill="1" applyBorder="1" applyAlignment="1">
      <alignment horizontal="left" vertical="center"/>
    </xf>
    <xf numFmtId="0" fontId="22" fillId="8" borderId="3" xfId="0" applyFont="1" applyFill="1" applyBorder="1" applyAlignment="1">
      <alignment horizontal="left" vertical="center"/>
    </xf>
    <xf numFmtId="0" fontId="21" fillId="0" borderId="49" xfId="0" applyFont="1" applyBorder="1" applyAlignment="1">
      <alignment horizontal="center" vertical="top" wrapText="1"/>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21" fillId="0" borderId="47" xfId="0" applyFont="1" applyBorder="1" applyAlignment="1">
      <alignment horizontal="center" vertical="top"/>
    </xf>
    <xf numFmtId="0" fontId="21" fillId="0" borderId="46" xfId="0" applyFont="1" applyBorder="1" applyAlignment="1">
      <alignment horizontal="center" vertical="top"/>
    </xf>
    <xf numFmtId="0" fontId="19" fillId="6" borderId="1" xfId="0" applyFont="1" applyFill="1" applyBorder="1" applyAlignment="1">
      <alignment horizontal="center" vertical="top" wrapText="1"/>
    </xf>
    <xf numFmtId="0" fontId="22" fillId="13" borderId="2" xfId="0" applyFont="1" applyFill="1" applyBorder="1" applyAlignment="1">
      <alignment horizontal="left" vertical="top" wrapText="1"/>
    </xf>
    <xf numFmtId="0" fontId="22" fillId="13" borderId="24" xfId="0" applyFont="1" applyFill="1" applyBorder="1" applyAlignment="1">
      <alignment horizontal="left" vertical="top" wrapText="1"/>
    </xf>
    <xf numFmtId="0" fontId="22" fillId="13" borderId="43" xfId="0" applyFont="1" applyFill="1" applyBorder="1" applyAlignment="1">
      <alignment horizontal="left" vertical="top" wrapText="1"/>
    </xf>
    <xf numFmtId="0" fontId="22" fillId="13" borderId="42" xfId="0" applyFont="1" applyFill="1" applyBorder="1" applyAlignment="1">
      <alignment horizontal="left" vertical="top" wrapText="1"/>
    </xf>
    <xf numFmtId="0" fontId="22" fillId="13" borderId="8" xfId="0" applyFont="1" applyFill="1" applyBorder="1" applyAlignment="1">
      <alignment horizontal="left" vertical="top" wrapText="1"/>
    </xf>
    <xf numFmtId="0" fontId="22" fillId="13" borderId="21" xfId="0" applyFont="1" applyFill="1" applyBorder="1" applyAlignment="1">
      <alignment horizontal="left" vertical="top" wrapText="1"/>
    </xf>
    <xf numFmtId="0" fontId="22" fillId="13"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7" borderId="2"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7" borderId="43" xfId="0" applyFont="1" applyFill="1" applyBorder="1" applyAlignment="1">
      <alignment horizontal="center" vertical="center"/>
    </xf>
    <xf numFmtId="0" fontId="18" fillId="7" borderId="44" xfId="0" applyFont="1" applyFill="1" applyBorder="1" applyAlignment="1">
      <alignment horizontal="center" vertical="center"/>
    </xf>
    <xf numFmtId="0" fontId="18" fillId="7" borderId="42"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41" xfId="0" applyFont="1" applyFill="1" applyBorder="1" applyAlignment="1">
      <alignment horizontal="center" vertical="center"/>
    </xf>
    <xf numFmtId="0" fontId="18" fillId="7" borderId="21" xfId="0" applyFont="1" applyFill="1" applyBorder="1" applyAlignment="1">
      <alignment horizontal="center" vertical="center"/>
    </xf>
    <xf numFmtId="38" fontId="17" fillId="13" borderId="43" xfId="1" applyFont="1" applyFill="1" applyBorder="1" applyAlignment="1">
      <alignment horizontal="left" vertical="top" wrapText="1"/>
    </xf>
    <xf numFmtId="38" fontId="17" fillId="13" borderId="42" xfId="1" applyFont="1" applyFill="1" applyBorder="1" applyAlignment="1">
      <alignment horizontal="left" vertical="top" wrapText="1"/>
    </xf>
    <xf numFmtId="38" fontId="17" fillId="13" borderId="8" xfId="1" applyFont="1" applyFill="1" applyBorder="1" applyAlignment="1">
      <alignment horizontal="left" vertical="top" wrapText="1"/>
    </xf>
    <xf numFmtId="38" fontId="17" fillId="13" borderId="21" xfId="1" applyFont="1" applyFill="1" applyBorder="1" applyAlignment="1">
      <alignment horizontal="left" vertical="top" wrapText="1"/>
    </xf>
    <xf numFmtId="38" fontId="17" fillId="0" borderId="43" xfId="1" applyFont="1" applyFill="1" applyBorder="1" applyAlignment="1">
      <alignment horizontal="left" vertical="top" wrapText="1"/>
    </xf>
    <xf numFmtId="38" fontId="17" fillId="0" borderId="42"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6" xfId="0" applyFont="1" applyBorder="1" applyAlignment="1">
      <alignment horizontal="center" vertical="center" textRotation="255"/>
    </xf>
    <xf numFmtId="0" fontId="9" fillId="0" borderId="22" xfId="0" applyFont="1" applyFill="1" applyBorder="1" applyAlignment="1">
      <alignment vertical="center" wrapText="1"/>
    </xf>
    <xf numFmtId="0" fontId="9" fillId="0" borderId="20" xfId="0" applyFont="1" applyFill="1" applyBorder="1" applyAlignment="1">
      <alignment vertical="center" wrapText="1"/>
    </xf>
    <xf numFmtId="0" fontId="9" fillId="0" borderId="23"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6" xfId="0" applyFont="1" applyBorder="1" applyAlignment="1">
      <alignment vertical="center" wrapText="1"/>
    </xf>
    <xf numFmtId="0" fontId="9" fillId="0" borderId="24" xfId="0" applyFont="1" applyBorder="1" applyAlignment="1">
      <alignment vertical="center" wrapText="1"/>
    </xf>
    <xf numFmtId="0" fontId="9" fillId="0" borderId="28" xfId="0" applyFont="1" applyBorder="1" applyAlignment="1">
      <alignment vertical="center" wrapText="1"/>
    </xf>
    <xf numFmtId="0" fontId="9" fillId="0" borderId="24"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6" xfId="0" applyFont="1" applyFill="1" applyBorder="1" applyAlignment="1">
      <alignment vertical="center" wrapText="1"/>
    </xf>
    <xf numFmtId="0" fontId="9" fillId="0" borderId="24" xfId="0" applyFont="1" applyFill="1" applyBorder="1" applyAlignment="1">
      <alignment vertical="center" wrapText="1"/>
    </xf>
    <xf numFmtId="0" fontId="9" fillId="0" borderId="28"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cellStyle name="標準" xfId="0" builtinId="0"/>
    <cellStyle name="標準 3" xfId="2"/>
  </cellStyles>
  <dxfs count="28">
    <dxf>
      <fill>
        <patternFill>
          <bgColor theme="0"/>
        </patternFill>
      </fill>
    </dxf>
    <dxf>
      <fill>
        <patternFill>
          <bgColor theme="0"/>
        </patternFill>
      </fill>
    </dxf>
    <dxf>
      <font>
        <color theme="1"/>
      </font>
      <fill>
        <patternFill>
          <bgColor theme="0"/>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rgb="FFFF000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tint="-0.499984740745262"/>
        </patternFill>
      </fill>
    </dxf>
    <dxf>
      <fill>
        <patternFill>
          <bgColor theme="0"/>
        </patternFill>
      </fill>
    </dxf>
    <dxf>
      <fill>
        <patternFill>
          <bgColor theme="0"/>
        </patternFill>
      </fill>
    </dxf>
    <dxf>
      <font>
        <color theme="1"/>
      </font>
      <fill>
        <patternFill>
          <bgColor theme="0"/>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rgb="FFFF000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tint="-0.499984740745262"/>
        </patternFill>
      </fill>
    </dxf>
  </dxfs>
  <tableStyles count="0" defaultTableStyle="TableStyleMedium2" defaultPivotStyle="PivotStyleLight16"/>
  <colors>
    <mruColors>
      <color rgb="FFCCFFFF"/>
      <color rgb="FFFFFF00"/>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388620</xdr:rowOff>
        </xdr:from>
        <xdr:to>
          <xdr:col>17</xdr:col>
          <xdr:colOff>685800</xdr:colOff>
          <xdr:row>39</xdr:row>
          <xdr:rowOff>76200</xdr:rowOff>
        </xdr:to>
        <xdr:sp textlink="">
          <xdr:nvSpPr>
            <xdr:cNvPr id="47105" name="Check Box 1" hidden="1">
              <a:extLst>
                <a:ext uri="{63B3BB69-23CF-44E3-9099-C40C66FF867C}">
                  <a14:compatExt spid="_x0000_s47105"/>
                </a:ext>
                <a:ext uri="{FF2B5EF4-FFF2-40B4-BE49-F238E27FC236}">
                  <a16:creationId xmlns:a16="http://schemas.microsoft.com/office/drawing/2014/main" id="{A12B631B-E0F1-4D06-930D-C2D7C83BF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685800</xdr:colOff>
          <xdr:row>40</xdr:row>
          <xdr:rowOff>76200</xdr:rowOff>
        </xdr:to>
        <xdr:sp textlink="">
          <xdr:nvSpPr>
            <xdr:cNvPr id="47106" name="Check Box 2" hidden="1">
              <a:extLst>
                <a:ext uri="{63B3BB69-23CF-44E3-9099-C40C66FF867C}">
                  <a14:compatExt spid="_x0000_s47106"/>
                </a:ext>
                <a:ext uri="{FF2B5EF4-FFF2-40B4-BE49-F238E27FC236}">
                  <a16:creationId xmlns:a16="http://schemas.microsoft.com/office/drawing/2014/main" id="{01B8F26F-E599-48F8-B1D5-F503841CE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685800</xdr:colOff>
          <xdr:row>40</xdr:row>
          <xdr:rowOff>76200</xdr:rowOff>
        </xdr:to>
        <xdr:sp textlink="">
          <xdr:nvSpPr>
            <xdr:cNvPr id="47107" name="Check Box 3" hidden="1">
              <a:extLst>
                <a:ext uri="{63B3BB69-23CF-44E3-9099-C40C66FF867C}">
                  <a14:compatExt spid="_x0000_s47107"/>
                </a:ext>
                <a:ext uri="{FF2B5EF4-FFF2-40B4-BE49-F238E27FC236}">
                  <a16:creationId xmlns:a16="http://schemas.microsoft.com/office/drawing/2014/main" id="{A8C3E2DC-B212-4AFD-B743-30F81D420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685800</xdr:colOff>
          <xdr:row>41</xdr:row>
          <xdr:rowOff>76200</xdr:rowOff>
        </xdr:to>
        <xdr:sp textlink="">
          <xdr:nvSpPr>
            <xdr:cNvPr id="47108" name="Check Box 4" hidden="1">
              <a:extLst>
                <a:ext uri="{63B3BB69-23CF-44E3-9099-C40C66FF867C}">
                  <a14:compatExt spid="_x0000_s47108"/>
                </a:ext>
                <a:ext uri="{FF2B5EF4-FFF2-40B4-BE49-F238E27FC236}">
                  <a16:creationId xmlns:a16="http://schemas.microsoft.com/office/drawing/2014/main" id="{2717EC19-0426-4A7C-936B-30BF83DBCD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685800</xdr:colOff>
          <xdr:row>41</xdr:row>
          <xdr:rowOff>76200</xdr:rowOff>
        </xdr:to>
        <xdr:sp textlink="">
          <xdr:nvSpPr>
            <xdr:cNvPr id="47109" name="Check Box 5" hidden="1">
              <a:extLst>
                <a:ext uri="{63B3BB69-23CF-44E3-9099-C40C66FF867C}">
                  <a14:compatExt spid="_x0000_s47109"/>
                </a:ext>
                <a:ext uri="{FF2B5EF4-FFF2-40B4-BE49-F238E27FC236}">
                  <a16:creationId xmlns:a16="http://schemas.microsoft.com/office/drawing/2014/main" id="{8451BED7-A0CA-48DA-A506-301B67008E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878541</xdr:colOff>
      <xdr:row>4</xdr:row>
      <xdr:rowOff>8964</xdr:rowOff>
    </xdr:from>
    <xdr:to>
      <xdr:col>10</xdr:col>
      <xdr:colOff>8965</xdr:colOff>
      <xdr:row>5</xdr:row>
      <xdr:rowOff>8964</xdr:rowOff>
    </xdr:to>
    <xdr:cxnSp macro="">
      <xdr:nvCxnSpPr>
        <xdr:cNvPr id="3" name="直線コネクタ 2"/>
        <xdr:cNvCxnSpPr/>
      </xdr:nvCxnSpPr>
      <xdr:spPr>
        <a:xfrm flipH="1">
          <a:off x="6759388" y="1479176"/>
          <a:ext cx="555812" cy="3675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8965</xdr:colOff>
      <xdr:row>12</xdr:row>
      <xdr:rowOff>0</xdr:rowOff>
    </xdr:from>
    <xdr:to>
      <xdr:col>35</xdr:col>
      <xdr:colOff>717177</xdr:colOff>
      <xdr:row>13</xdr:row>
      <xdr:rowOff>0</xdr:rowOff>
    </xdr:to>
    <xdr:cxnSp macro="">
      <xdr:nvCxnSpPr>
        <xdr:cNvPr id="6" name="直線コネクタ 5"/>
        <xdr:cNvCxnSpPr/>
      </xdr:nvCxnSpPr>
      <xdr:spPr>
        <a:xfrm flipH="1">
          <a:off x="27342353" y="5109882"/>
          <a:ext cx="708212" cy="4751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xdr:colOff>
      <xdr:row>13</xdr:row>
      <xdr:rowOff>8964</xdr:rowOff>
    </xdr:from>
    <xdr:to>
      <xdr:col>35</xdr:col>
      <xdr:colOff>708213</xdr:colOff>
      <xdr:row>14</xdr:row>
      <xdr:rowOff>8965</xdr:rowOff>
    </xdr:to>
    <xdr:cxnSp macro="">
      <xdr:nvCxnSpPr>
        <xdr:cNvPr id="13" name="直線コネクタ 12"/>
        <xdr:cNvCxnSpPr/>
      </xdr:nvCxnSpPr>
      <xdr:spPr>
        <a:xfrm flipH="1">
          <a:off x="27333389" y="5593976"/>
          <a:ext cx="708212" cy="4751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388620</xdr:rowOff>
        </xdr:from>
        <xdr:to>
          <xdr:col>17</xdr:col>
          <xdr:colOff>678180</xdr:colOff>
          <xdr:row>39</xdr:row>
          <xdr:rowOff>68580</xdr:rowOff>
        </xdr:to>
        <xdr:sp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textlink="">
          <xdr:nvSpPr>
            <xdr:cNvPr id="44035" name="Check Box 3" hidden="1">
              <a:extLst>
                <a:ext uri="{63B3BB69-23CF-44E3-9099-C40C66FF867C}">
                  <a14:compatExt spid="_x0000_s44035"/>
                </a:ext>
                <a:ext uri="{FF2B5EF4-FFF2-40B4-BE49-F238E27FC236}">
                  <a16:creationId xmlns:a16="http://schemas.microsoft.com/office/drawing/2014/main" id="{00000000-0008-0000-03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678180</xdr:colOff>
          <xdr:row>41</xdr:row>
          <xdr:rowOff>68580</xdr:rowOff>
        </xdr:to>
        <xdr:sp textlink="">
          <xdr:nvSpPr>
            <xdr:cNvPr id="44036" name="Check Box 4" hidden="1">
              <a:extLst>
                <a:ext uri="{63B3BB69-23CF-44E3-9099-C40C66FF867C}">
                  <a14:compatExt spid="_x0000_s44036"/>
                </a:ext>
                <a:ext uri="{FF2B5EF4-FFF2-40B4-BE49-F238E27FC236}">
                  <a16:creationId xmlns:a16="http://schemas.microsoft.com/office/drawing/2014/main" id="{00000000-0008-0000-03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678180</xdr:colOff>
          <xdr:row>41</xdr:row>
          <xdr:rowOff>68580</xdr:rowOff>
        </xdr:to>
        <xdr:sp textlink="">
          <xdr:nvSpPr>
            <xdr:cNvPr id="44037" name="Check Box 5" hidden="1">
              <a:extLst>
                <a:ext uri="{63B3BB69-23CF-44E3-9099-C40C66FF867C}">
                  <a14:compatExt spid="_x0000_s44037"/>
                </a:ext>
                <a:ext uri="{FF2B5EF4-FFF2-40B4-BE49-F238E27FC236}">
                  <a16:creationId xmlns:a16="http://schemas.microsoft.com/office/drawing/2014/main" id="{00000000-0008-0000-0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9.xml" /><Relationship Id="rId2" Type="http://schemas.openxmlformats.org/officeDocument/2006/relationships/drawing" Target="../drawings/drawing2.xml" /><Relationship Id="rId6" Type="http://schemas.openxmlformats.org/officeDocument/2006/relationships/ctrlProp" Target="../ctrlProps/ctrlProp8.xml" /><Relationship Id="rId5" Type="http://schemas.openxmlformats.org/officeDocument/2006/relationships/ctrlProp" Target="../ctrlProps/ctrlProp7.xml" /><Relationship Id="rId4" Type="http://schemas.openxmlformats.org/officeDocument/2006/relationships/ctrlProp" Target="../ctrlProps/ctrlProp6.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2" outlineLevelRow="1"/>
  <cols>
    <col min="1" max="1" width="4.59765625" style="65" customWidth="1"/>
    <col min="2" max="2" width="3.8984375" style="73" customWidth="1"/>
    <col min="3" max="3" width="72.69921875" style="74" customWidth="1"/>
    <col min="4" max="4" width="17" style="65" customWidth="1"/>
    <col min="5" max="5" width="18.8984375" style="65" customWidth="1"/>
    <col min="6" max="6" width="2.19921875" style="65" customWidth="1"/>
    <col min="7" max="7" width="12.69921875" style="65" hidden="1" customWidth="1"/>
    <col min="8" max="8" width="12" style="65" hidden="1" customWidth="1"/>
    <col min="9" max="9" width="0" style="65" hidden="1" customWidth="1"/>
    <col min="10" max="10" width="4.59765625" style="65" customWidth="1"/>
    <col min="11" max="11" width="3.8984375" style="73" customWidth="1"/>
    <col min="12" max="12" width="72.69921875" style="74" customWidth="1"/>
    <col min="13" max="13" width="17" style="65" customWidth="1"/>
    <col min="14" max="14" width="18.8984375" style="65" customWidth="1"/>
    <col min="15" max="15" width="2.19921875" style="65" customWidth="1"/>
    <col min="16" max="16" width="12.69921875" style="65" hidden="1" customWidth="1"/>
    <col min="17" max="17" width="12" style="65" hidden="1" customWidth="1"/>
    <col min="18" max="18" width="9" style="65" customWidth="1"/>
    <col min="19" max="16384" width="9" style="65"/>
  </cols>
  <sheetData>
    <row r="1" spans="1:17" ht="35.25" customHeight="1">
      <c r="A1" s="60"/>
      <c r="B1" s="61"/>
      <c r="C1" s="131" t="s">
        <v>205</v>
      </c>
      <c r="D1" s="63"/>
      <c r="E1" s="64"/>
      <c r="J1" s="60"/>
      <c r="K1" s="61"/>
      <c r="L1" s="130" t="s">
        <v>206</v>
      </c>
      <c r="M1" s="63"/>
      <c r="N1" s="64"/>
    </row>
    <row r="2" spans="1:17" ht="35.25" customHeight="1">
      <c r="A2" s="60" t="s">
        <v>166</v>
      </c>
      <c r="B2" s="61"/>
      <c r="C2" s="62"/>
      <c r="D2" s="63"/>
      <c r="E2" s="64"/>
      <c r="G2" s="65" t="s">
        <v>186</v>
      </c>
      <c r="H2" s="65" t="s">
        <v>185</v>
      </c>
      <c r="J2" s="60" t="s">
        <v>166</v>
      </c>
      <c r="K2" s="61"/>
      <c r="L2" s="62"/>
      <c r="M2" s="63"/>
      <c r="N2" s="64"/>
      <c r="P2" s="65" t="s">
        <v>186</v>
      </c>
      <c r="Q2" s="65" t="s">
        <v>185</v>
      </c>
    </row>
    <row r="3" spans="1:17" ht="21.75" customHeight="1">
      <c r="A3" s="112" t="s">
        <v>162</v>
      </c>
      <c r="B3" s="113"/>
      <c r="C3" s="114"/>
      <c r="D3" s="115" t="s">
        <v>174</v>
      </c>
      <c r="E3" s="116"/>
      <c r="G3" s="75" t="s">
        <v>175</v>
      </c>
      <c r="H3" s="75" t="s">
        <v>175</v>
      </c>
      <c r="J3" s="121" t="s">
        <v>162</v>
      </c>
      <c r="K3" s="122"/>
      <c r="L3" s="123"/>
      <c r="M3" s="124" t="s">
        <v>174</v>
      </c>
      <c r="N3" s="125"/>
      <c r="P3" s="75" t="s">
        <v>175</v>
      </c>
      <c r="Q3" s="75" t="s">
        <v>175</v>
      </c>
    </row>
    <row r="4" spans="1:17" ht="23.25" customHeight="1">
      <c r="A4" s="117"/>
      <c r="B4" s="66">
        <v>1</v>
      </c>
      <c r="C4" s="67" t="s">
        <v>167</v>
      </c>
      <c r="D4" s="76">
        <f>ROUND(G4*1000,0)</f>
        <v>537000</v>
      </c>
      <c r="E4" s="84" t="s">
        <v>137</v>
      </c>
      <c r="G4" s="65">
        <v>537</v>
      </c>
      <c r="H4" s="65">
        <v>537</v>
      </c>
      <c r="J4" s="126"/>
      <c r="K4" s="66">
        <v>1</v>
      </c>
      <c r="L4" s="67" t="s">
        <v>167</v>
      </c>
      <c r="M4" s="76">
        <f t="shared" ref="M4:M38" si="0">ROUND(P4*1000,0)</f>
        <v>268000</v>
      </c>
      <c r="N4" s="84" t="s">
        <v>137</v>
      </c>
      <c r="P4" s="65">
        <v>268</v>
      </c>
      <c r="Q4" s="65">
        <v>268</v>
      </c>
    </row>
    <row r="5" spans="1:17" ht="23.25" customHeight="1">
      <c r="A5" s="117"/>
      <c r="B5" s="66">
        <v>2</v>
      </c>
      <c r="C5" s="67" t="s">
        <v>168</v>
      </c>
      <c r="D5" s="77">
        <f t="shared" ref="D5:D20" si="1">ROUND(G5*1000,0)</f>
        <v>684000</v>
      </c>
      <c r="E5" s="68" t="s">
        <v>137</v>
      </c>
      <c r="G5" s="65">
        <v>684</v>
      </c>
      <c r="H5" s="65">
        <v>684</v>
      </c>
      <c r="J5" s="126"/>
      <c r="K5" s="66">
        <v>2</v>
      </c>
      <c r="L5" s="67" t="s">
        <v>168</v>
      </c>
      <c r="M5" s="77">
        <f t="shared" si="0"/>
        <v>342000</v>
      </c>
      <c r="N5" s="68" t="s">
        <v>137</v>
      </c>
      <c r="P5" s="65">
        <v>342</v>
      </c>
      <c r="Q5" s="65">
        <v>342</v>
      </c>
    </row>
    <row r="6" spans="1:17" ht="23.25" customHeight="1">
      <c r="A6" s="117"/>
      <c r="B6" s="66">
        <v>3</v>
      </c>
      <c r="C6" s="67" t="s">
        <v>169</v>
      </c>
      <c r="D6" s="77">
        <f t="shared" si="1"/>
        <v>889000</v>
      </c>
      <c r="E6" s="68" t="s">
        <v>137</v>
      </c>
      <c r="G6" s="65">
        <v>889</v>
      </c>
      <c r="H6" s="65">
        <v>889</v>
      </c>
      <c r="J6" s="126"/>
      <c r="K6" s="66">
        <v>3</v>
      </c>
      <c r="L6" s="67" t="s">
        <v>169</v>
      </c>
      <c r="M6" s="77">
        <f t="shared" si="0"/>
        <v>445000</v>
      </c>
      <c r="N6" s="68" t="s">
        <v>137</v>
      </c>
      <c r="P6" s="65">
        <v>445</v>
      </c>
      <c r="Q6" s="65">
        <v>445</v>
      </c>
    </row>
    <row r="7" spans="1:17" ht="23.25" customHeight="1">
      <c r="A7" s="117"/>
      <c r="B7" s="66">
        <v>4</v>
      </c>
      <c r="C7" s="69" t="s">
        <v>170</v>
      </c>
      <c r="D7" s="77">
        <f t="shared" si="1"/>
        <v>231000</v>
      </c>
      <c r="E7" s="68" t="s">
        <v>137</v>
      </c>
      <c r="G7" s="65">
        <v>231</v>
      </c>
      <c r="H7" s="65">
        <v>231</v>
      </c>
      <c r="J7" s="126"/>
      <c r="K7" s="66">
        <v>4</v>
      </c>
      <c r="L7" s="69" t="s">
        <v>170</v>
      </c>
      <c r="M7" s="77">
        <f t="shared" si="0"/>
        <v>115000</v>
      </c>
      <c r="N7" s="68" t="s">
        <v>137</v>
      </c>
      <c r="P7" s="65">
        <v>115</v>
      </c>
      <c r="Q7" s="65">
        <v>115</v>
      </c>
    </row>
    <row r="8" spans="1:17" ht="23.25" customHeight="1">
      <c r="A8" s="117"/>
      <c r="B8" s="66">
        <v>5</v>
      </c>
      <c r="C8" s="67" t="s">
        <v>156</v>
      </c>
      <c r="D8" s="77">
        <f t="shared" si="1"/>
        <v>226000</v>
      </c>
      <c r="E8" s="68" t="s">
        <v>137</v>
      </c>
      <c r="G8" s="65">
        <v>226</v>
      </c>
      <c r="H8" s="65">
        <v>226</v>
      </c>
      <c r="J8" s="126"/>
      <c r="K8" s="66">
        <v>5</v>
      </c>
      <c r="L8" s="67" t="s">
        <v>156</v>
      </c>
      <c r="M8" s="77">
        <f t="shared" si="0"/>
        <v>113000</v>
      </c>
      <c r="N8" s="68" t="s">
        <v>137</v>
      </c>
      <c r="P8" s="65">
        <v>113</v>
      </c>
      <c r="Q8" s="65">
        <v>113</v>
      </c>
    </row>
    <row r="9" spans="1:17" ht="23.25" customHeight="1">
      <c r="A9" s="117"/>
      <c r="B9" s="66">
        <v>6</v>
      </c>
      <c r="C9" s="67" t="s">
        <v>171</v>
      </c>
      <c r="D9" s="77">
        <f t="shared" si="1"/>
        <v>564000</v>
      </c>
      <c r="E9" s="68" t="s">
        <v>137</v>
      </c>
      <c r="G9" s="65">
        <v>564</v>
      </c>
      <c r="H9" s="65">
        <v>564</v>
      </c>
      <c r="J9" s="126"/>
      <c r="K9" s="66">
        <v>6</v>
      </c>
      <c r="L9" s="67" t="s">
        <v>171</v>
      </c>
      <c r="M9" s="77">
        <f t="shared" si="0"/>
        <v>282000</v>
      </c>
      <c r="N9" s="68" t="s">
        <v>137</v>
      </c>
      <c r="P9" s="65">
        <v>282</v>
      </c>
      <c r="Q9" s="65">
        <v>282</v>
      </c>
    </row>
    <row r="10" spans="1:17" ht="23.25" customHeight="1">
      <c r="A10" s="117"/>
      <c r="B10" s="66">
        <v>7</v>
      </c>
      <c r="C10" s="67" t="s">
        <v>172</v>
      </c>
      <c r="D10" s="77">
        <f t="shared" si="1"/>
        <v>710000</v>
      </c>
      <c r="E10" s="68" t="s">
        <v>137</v>
      </c>
      <c r="G10" s="65">
        <v>710</v>
      </c>
      <c r="H10" s="65">
        <v>710</v>
      </c>
      <c r="J10" s="126"/>
      <c r="K10" s="66">
        <v>7</v>
      </c>
      <c r="L10" s="67" t="s">
        <v>172</v>
      </c>
      <c r="M10" s="77">
        <f t="shared" si="0"/>
        <v>355000</v>
      </c>
      <c r="N10" s="68" t="s">
        <v>137</v>
      </c>
      <c r="P10" s="65">
        <v>355</v>
      </c>
      <c r="Q10" s="65">
        <v>355</v>
      </c>
    </row>
    <row r="11" spans="1:17" ht="23.25" customHeight="1">
      <c r="A11" s="118"/>
      <c r="B11" s="66">
        <v>8</v>
      </c>
      <c r="C11" s="67" t="s">
        <v>173</v>
      </c>
      <c r="D11" s="77">
        <f t="shared" si="1"/>
        <v>1133000</v>
      </c>
      <c r="E11" s="68" t="s">
        <v>137</v>
      </c>
      <c r="G11" s="65">
        <v>1133</v>
      </c>
      <c r="H11" s="65">
        <v>1133</v>
      </c>
      <c r="J11" s="127"/>
      <c r="K11" s="66">
        <v>8</v>
      </c>
      <c r="L11" s="67" t="s">
        <v>173</v>
      </c>
      <c r="M11" s="77">
        <f t="shared" si="0"/>
        <v>567000</v>
      </c>
      <c r="N11" s="68" t="s">
        <v>137</v>
      </c>
      <c r="P11" s="65">
        <v>567</v>
      </c>
      <c r="Q11" s="65">
        <v>567</v>
      </c>
    </row>
    <row r="12" spans="1:17" ht="23.25" customHeight="1">
      <c r="A12" s="117"/>
      <c r="B12" s="66">
        <v>9</v>
      </c>
      <c r="C12" s="67" t="s">
        <v>40</v>
      </c>
      <c r="D12" s="77">
        <f t="shared" si="1"/>
        <v>27000</v>
      </c>
      <c r="E12" s="68" t="s">
        <v>130</v>
      </c>
      <c r="G12" s="65">
        <v>27</v>
      </c>
      <c r="H12" s="65">
        <v>27</v>
      </c>
      <c r="J12" s="126"/>
      <c r="K12" s="66">
        <v>9</v>
      </c>
      <c r="L12" s="67" t="s">
        <v>40</v>
      </c>
      <c r="M12" s="77">
        <f t="shared" si="0"/>
        <v>13000</v>
      </c>
      <c r="N12" s="68" t="s">
        <v>130</v>
      </c>
      <c r="P12" s="65">
        <v>13</v>
      </c>
      <c r="Q12" s="65">
        <v>13</v>
      </c>
    </row>
    <row r="13" spans="1:17" ht="23.25" customHeight="1">
      <c r="A13" s="118"/>
      <c r="B13" s="66">
        <v>9</v>
      </c>
      <c r="C13" s="67" t="s">
        <v>41</v>
      </c>
      <c r="D13" s="77">
        <f t="shared" si="1"/>
        <v>27000</v>
      </c>
      <c r="E13" s="68" t="s">
        <v>130</v>
      </c>
      <c r="G13" s="65">
        <v>27</v>
      </c>
      <c r="H13" s="65">
        <v>27</v>
      </c>
      <c r="J13" s="127"/>
      <c r="K13" s="66">
        <v>9</v>
      </c>
      <c r="L13" s="67" t="s">
        <v>41</v>
      </c>
      <c r="M13" s="77">
        <f t="shared" si="0"/>
        <v>13000</v>
      </c>
      <c r="N13" s="68" t="s">
        <v>130</v>
      </c>
      <c r="P13" s="65">
        <v>13</v>
      </c>
      <c r="Q13" s="65">
        <v>13</v>
      </c>
    </row>
    <row r="14" spans="1:17" ht="23.25" customHeight="1">
      <c r="A14" s="117"/>
      <c r="B14" s="66">
        <v>10</v>
      </c>
      <c r="C14" s="67" t="s">
        <v>148</v>
      </c>
      <c r="D14" s="77">
        <f t="shared" si="1"/>
        <v>320000</v>
      </c>
      <c r="E14" s="68" t="s">
        <v>137</v>
      </c>
      <c r="G14" s="65">
        <v>320</v>
      </c>
      <c r="H14" s="65">
        <v>320</v>
      </c>
      <c r="J14" s="126"/>
      <c r="K14" s="66">
        <v>10</v>
      </c>
      <c r="L14" s="67" t="s">
        <v>148</v>
      </c>
      <c r="M14" s="77">
        <f t="shared" si="0"/>
        <v>160000</v>
      </c>
      <c r="N14" s="68" t="s">
        <v>137</v>
      </c>
      <c r="P14" s="65">
        <v>160</v>
      </c>
      <c r="Q14" s="65">
        <v>160</v>
      </c>
    </row>
    <row r="15" spans="1:17" ht="23.25" customHeight="1">
      <c r="A15" s="117"/>
      <c r="B15" s="66">
        <v>11</v>
      </c>
      <c r="C15" s="67" t="s">
        <v>147</v>
      </c>
      <c r="D15" s="77">
        <f t="shared" si="1"/>
        <v>339000</v>
      </c>
      <c r="E15" s="68" t="s">
        <v>137</v>
      </c>
      <c r="G15" s="65">
        <v>339</v>
      </c>
      <c r="H15" s="65">
        <v>339</v>
      </c>
      <c r="J15" s="126"/>
      <c r="K15" s="66">
        <v>11</v>
      </c>
      <c r="L15" s="67" t="s">
        <v>147</v>
      </c>
      <c r="M15" s="77">
        <f t="shared" si="0"/>
        <v>169000</v>
      </c>
      <c r="N15" s="68" t="s">
        <v>137</v>
      </c>
      <c r="P15" s="65">
        <v>169</v>
      </c>
      <c r="Q15" s="65">
        <v>169</v>
      </c>
    </row>
    <row r="16" spans="1:17" ht="23.25" customHeight="1">
      <c r="A16" s="117"/>
      <c r="B16" s="66">
        <v>12</v>
      </c>
      <c r="C16" s="67" t="s">
        <v>146</v>
      </c>
      <c r="D16" s="77">
        <f t="shared" si="1"/>
        <v>311000</v>
      </c>
      <c r="E16" s="68" t="s">
        <v>137</v>
      </c>
      <c r="G16" s="65">
        <v>311</v>
      </c>
      <c r="H16" s="65">
        <v>311</v>
      </c>
      <c r="J16" s="126"/>
      <c r="K16" s="66">
        <v>12</v>
      </c>
      <c r="L16" s="67" t="s">
        <v>146</v>
      </c>
      <c r="M16" s="77">
        <f t="shared" si="0"/>
        <v>156000</v>
      </c>
      <c r="N16" s="68" t="s">
        <v>137</v>
      </c>
      <c r="P16" s="65">
        <v>156</v>
      </c>
      <c r="Q16" s="65">
        <v>156</v>
      </c>
    </row>
    <row r="17" spans="1:17" ht="23.25" customHeight="1">
      <c r="A17" s="117"/>
      <c r="B17" s="66">
        <v>13</v>
      </c>
      <c r="C17" s="67" t="s">
        <v>145</v>
      </c>
      <c r="D17" s="77">
        <f t="shared" si="1"/>
        <v>137000</v>
      </c>
      <c r="E17" s="68" t="s">
        <v>137</v>
      </c>
      <c r="G17" s="65">
        <v>137</v>
      </c>
      <c r="H17" s="65">
        <v>137</v>
      </c>
      <c r="J17" s="126"/>
      <c r="K17" s="66">
        <v>13</v>
      </c>
      <c r="L17" s="67" t="s">
        <v>145</v>
      </c>
      <c r="M17" s="77">
        <f t="shared" si="0"/>
        <v>68000</v>
      </c>
      <c r="N17" s="68" t="s">
        <v>137</v>
      </c>
      <c r="P17" s="65">
        <v>68</v>
      </c>
      <c r="Q17" s="65">
        <v>68</v>
      </c>
    </row>
    <row r="18" spans="1:17" ht="23.25" customHeight="1">
      <c r="A18" s="117"/>
      <c r="B18" s="66">
        <v>14</v>
      </c>
      <c r="C18" s="67" t="s">
        <v>144</v>
      </c>
      <c r="D18" s="77">
        <f t="shared" si="1"/>
        <v>508000</v>
      </c>
      <c r="E18" s="68" t="s">
        <v>137</v>
      </c>
      <c r="G18" s="65">
        <v>508</v>
      </c>
      <c r="H18" s="65">
        <v>508</v>
      </c>
      <c r="J18" s="126"/>
      <c r="K18" s="66">
        <v>14</v>
      </c>
      <c r="L18" s="67" t="s">
        <v>144</v>
      </c>
      <c r="M18" s="77">
        <f t="shared" si="0"/>
        <v>254000</v>
      </c>
      <c r="N18" s="68" t="s">
        <v>137</v>
      </c>
      <c r="P18" s="65">
        <v>254</v>
      </c>
      <c r="Q18" s="65">
        <v>254</v>
      </c>
    </row>
    <row r="19" spans="1:17" ht="23.25" customHeight="1">
      <c r="A19" s="117"/>
      <c r="B19" s="66">
        <v>15</v>
      </c>
      <c r="C19" s="67" t="s">
        <v>143</v>
      </c>
      <c r="D19" s="77">
        <f t="shared" si="1"/>
        <v>204000</v>
      </c>
      <c r="E19" s="68" t="s">
        <v>137</v>
      </c>
      <c r="G19" s="65">
        <v>204</v>
      </c>
      <c r="H19" s="65">
        <v>204</v>
      </c>
      <c r="J19" s="126"/>
      <c r="K19" s="66">
        <v>15</v>
      </c>
      <c r="L19" s="67" t="s">
        <v>143</v>
      </c>
      <c r="M19" s="77">
        <f t="shared" si="0"/>
        <v>102000</v>
      </c>
      <c r="N19" s="68" t="s">
        <v>137</v>
      </c>
      <c r="P19" s="65">
        <v>102</v>
      </c>
      <c r="Q19" s="65">
        <v>102</v>
      </c>
    </row>
    <row r="20" spans="1:17" ht="23.25" customHeight="1">
      <c r="A20" s="117"/>
      <c r="B20" s="66">
        <v>16</v>
      </c>
      <c r="C20" s="67" t="s">
        <v>142</v>
      </c>
      <c r="D20" s="77">
        <f t="shared" si="1"/>
        <v>148000</v>
      </c>
      <c r="E20" s="68" t="s">
        <v>137</v>
      </c>
      <c r="G20" s="65">
        <v>148</v>
      </c>
      <c r="H20" s="65">
        <v>148</v>
      </c>
      <c r="J20" s="126"/>
      <c r="K20" s="66">
        <v>16</v>
      </c>
      <c r="L20" s="67" t="s">
        <v>142</v>
      </c>
      <c r="M20" s="77">
        <f t="shared" si="0"/>
        <v>74000</v>
      </c>
      <c r="N20" s="68" t="s">
        <v>137</v>
      </c>
      <c r="P20" s="65">
        <v>74</v>
      </c>
      <c r="Q20" s="65">
        <v>74</v>
      </c>
    </row>
    <row r="21" spans="1:17" s="70" customFormat="1" ht="23.25" customHeight="1" outlineLevel="1">
      <c r="A21" s="117"/>
      <c r="B21" s="66">
        <v>17</v>
      </c>
      <c r="C21" s="67"/>
      <c r="D21" s="77" t="s">
        <v>176</v>
      </c>
      <c r="E21" s="68"/>
      <c r="F21" s="110"/>
      <c r="G21" s="110" t="s">
        <v>176</v>
      </c>
      <c r="H21" s="110" t="s">
        <v>176</v>
      </c>
      <c r="I21" s="110"/>
      <c r="J21" s="126"/>
      <c r="K21" s="66">
        <v>17</v>
      </c>
      <c r="L21" s="67" t="s">
        <v>141</v>
      </c>
      <c r="M21" s="77">
        <f t="shared" si="0"/>
        <v>282000</v>
      </c>
      <c r="N21" s="29" t="s">
        <v>137</v>
      </c>
      <c r="O21" s="110"/>
      <c r="P21" s="65">
        <v>282</v>
      </c>
      <c r="Q21" s="65">
        <v>282</v>
      </c>
    </row>
    <row r="22" spans="1:17" s="71" customFormat="1" ht="23.25" customHeight="1" outlineLevel="1">
      <c r="A22" s="119"/>
      <c r="B22" s="66">
        <v>18</v>
      </c>
      <c r="C22" s="67" t="s">
        <v>31</v>
      </c>
      <c r="D22" s="77">
        <f t="shared" ref="D22:D38" si="2">ROUND(G22*1000,0)</f>
        <v>33000</v>
      </c>
      <c r="E22" s="68" t="s">
        <v>137</v>
      </c>
      <c r="G22" s="65">
        <v>33</v>
      </c>
      <c r="H22" s="71">
        <v>33</v>
      </c>
      <c r="J22" s="128"/>
      <c r="K22" s="66">
        <v>18</v>
      </c>
      <c r="L22" s="67" t="s">
        <v>31</v>
      </c>
      <c r="M22" s="77">
        <f t="shared" si="0"/>
        <v>16000</v>
      </c>
      <c r="N22" s="68" t="s">
        <v>137</v>
      </c>
      <c r="P22" s="110">
        <v>16</v>
      </c>
      <c r="Q22" s="110">
        <v>16</v>
      </c>
    </row>
    <row r="23" spans="1:17" ht="23.25" customHeight="1">
      <c r="A23" s="120"/>
      <c r="B23" s="66">
        <v>19</v>
      </c>
      <c r="C23" s="67" t="s">
        <v>139</v>
      </c>
      <c r="D23" s="77">
        <f t="shared" si="2"/>
        <v>475000</v>
      </c>
      <c r="E23" s="68" t="s">
        <v>137</v>
      </c>
      <c r="G23" s="65">
        <v>475</v>
      </c>
      <c r="H23" s="65">
        <v>475</v>
      </c>
      <c r="J23" s="129"/>
      <c r="K23" s="66">
        <v>19</v>
      </c>
      <c r="L23" s="67" t="s">
        <v>139</v>
      </c>
      <c r="M23" s="77">
        <f t="shared" si="0"/>
        <v>237000</v>
      </c>
      <c r="N23" s="68" t="s">
        <v>137</v>
      </c>
      <c r="P23" s="111">
        <v>237</v>
      </c>
      <c r="Q23" s="111">
        <v>237</v>
      </c>
    </row>
    <row r="24" spans="1:17" ht="23.25" customHeight="1">
      <c r="A24" s="118"/>
      <c r="B24" s="66">
        <v>20</v>
      </c>
      <c r="C24" s="67" t="s">
        <v>138</v>
      </c>
      <c r="D24" s="77">
        <f t="shared" si="2"/>
        <v>638000</v>
      </c>
      <c r="E24" s="68" t="s">
        <v>137</v>
      </c>
      <c r="G24" s="65">
        <v>638</v>
      </c>
      <c r="H24" s="65">
        <v>638</v>
      </c>
      <c r="J24" s="127"/>
      <c r="K24" s="66">
        <v>20</v>
      </c>
      <c r="L24" s="67" t="s">
        <v>138</v>
      </c>
      <c r="M24" s="77">
        <f t="shared" si="0"/>
        <v>319000</v>
      </c>
      <c r="N24" s="68" t="s">
        <v>137</v>
      </c>
      <c r="P24" s="110">
        <v>319</v>
      </c>
      <c r="Q24" s="110">
        <v>319</v>
      </c>
    </row>
    <row r="25" spans="1:17" ht="23.25" customHeight="1">
      <c r="A25" s="117"/>
      <c r="B25" s="66">
        <v>21</v>
      </c>
      <c r="C25" s="67" t="s">
        <v>34</v>
      </c>
      <c r="D25" s="77">
        <f t="shared" si="2"/>
        <v>38000</v>
      </c>
      <c r="E25" s="68" t="s">
        <v>130</v>
      </c>
      <c r="G25" s="65">
        <v>38</v>
      </c>
      <c r="H25" s="65">
        <v>38</v>
      </c>
      <c r="J25" s="126"/>
      <c r="K25" s="66">
        <v>21</v>
      </c>
      <c r="L25" s="67" t="s">
        <v>34</v>
      </c>
      <c r="M25" s="77">
        <f t="shared" si="0"/>
        <v>19000</v>
      </c>
      <c r="N25" s="68" t="s">
        <v>130</v>
      </c>
      <c r="P25" s="110">
        <v>19</v>
      </c>
      <c r="Q25" s="110">
        <v>19</v>
      </c>
    </row>
    <row r="26" spans="1:17" ht="23.25" customHeight="1">
      <c r="A26" s="117"/>
      <c r="B26" s="66">
        <v>22</v>
      </c>
      <c r="C26" s="67" t="s">
        <v>35</v>
      </c>
      <c r="D26" s="77">
        <f t="shared" si="2"/>
        <v>40000</v>
      </c>
      <c r="E26" s="68" t="s">
        <v>130</v>
      </c>
      <c r="G26" s="65">
        <v>40</v>
      </c>
      <c r="H26" s="65">
        <v>40</v>
      </c>
      <c r="J26" s="126"/>
      <c r="K26" s="66">
        <v>22</v>
      </c>
      <c r="L26" s="67" t="s">
        <v>35</v>
      </c>
      <c r="M26" s="77">
        <f t="shared" si="0"/>
        <v>20000</v>
      </c>
      <c r="N26" s="68" t="s">
        <v>130</v>
      </c>
      <c r="P26" s="110">
        <v>20</v>
      </c>
      <c r="Q26" s="110">
        <v>20</v>
      </c>
    </row>
    <row r="27" spans="1:17" ht="23.25" customHeight="1">
      <c r="A27" s="117"/>
      <c r="B27" s="66">
        <v>23</v>
      </c>
      <c r="C27" s="67" t="s">
        <v>36</v>
      </c>
      <c r="D27" s="77">
        <f t="shared" si="2"/>
        <v>38000</v>
      </c>
      <c r="E27" s="68" t="s">
        <v>130</v>
      </c>
      <c r="G27" s="65">
        <v>38</v>
      </c>
      <c r="H27" s="65">
        <v>38</v>
      </c>
      <c r="J27" s="126"/>
      <c r="K27" s="66">
        <v>23</v>
      </c>
      <c r="L27" s="67" t="s">
        <v>36</v>
      </c>
      <c r="M27" s="77">
        <f t="shared" si="0"/>
        <v>19000</v>
      </c>
      <c r="N27" s="68" t="s">
        <v>130</v>
      </c>
      <c r="P27" s="110">
        <v>19</v>
      </c>
      <c r="Q27" s="110">
        <v>19</v>
      </c>
    </row>
    <row r="28" spans="1:17" ht="23.25" customHeight="1">
      <c r="A28" s="117"/>
      <c r="B28" s="66">
        <v>24</v>
      </c>
      <c r="C28" s="67" t="s">
        <v>135</v>
      </c>
      <c r="D28" s="77">
        <f t="shared" si="2"/>
        <v>48000</v>
      </c>
      <c r="E28" s="68" t="s">
        <v>130</v>
      </c>
      <c r="G28" s="65">
        <v>48</v>
      </c>
      <c r="H28" s="65">
        <v>48</v>
      </c>
      <c r="J28" s="126"/>
      <c r="K28" s="66">
        <v>24</v>
      </c>
      <c r="L28" s="67" t="s">
        <v>135</v>
      </c>
      <c r="M28" s="77">
        <f t="shared" si="0"/>
        <v>24000</v>
      </c>
      <c r="N28" s="68" t="s">
        <v>130</v>
      </c>
      <c r="P28" s="110">
        <v>24</v>
      </c>
      <c r="Q28" s="110">
        <v>24</v>
      </c>
    </row>
    <row r="29" spans="1:17" ht="23.25" customHeight="1">
      <c r="A29" s="117"/>
      <c r="B29" s="66">
        <v>25</v>
      </c>
      <c r="C29" s="67" t="s">
        <v>134</v>
      </c>
      <c r="D29" s="77">
        <f t="shared" si="2"/>
        <v>43000</v>
      </c>
      <c r="E29" s="68" t="s">
        <v>130</v>
      </c>
      <c r="G29" s="65">
        <v>43</v>
      </c>
      <c r="H29" s="65">
        <v>43</v>
      </c>
      <c r="J29" s="126"/>
      <c r="K29" s="66">
        <v>25</v>
      </c>
      <c r="L29" s="67" t="s">
        <v>134</v>
      </c>
      <c r="M29" s="77">
        <f t="shared" si="0"/>
        <v>21000</v>
      </c>
      <c r="N29" s="68" t="s">
        <v>130</v>
      </c>
      <c r="P29" s="110">
        <v>21</v>
      </c>
      <c r="Q29" s="110">
        <v>21</v>
      </c>
    </row>
    <row r="30" spans="1:17" ht="23.25" customHeight="1">
      <c r="A30" s="117"/>
      <c r="B30" s="66">
        <v>26</v>
      </c>
      <c r="C30" s="67" t="s">
        <v>39</v>
      </c>
      <c r="D30" s="77">
        <f t="shared" si="2"/>
        <v>36000</v>
      </c>
      <c r="E30" s="68" t="s">
        <v>130</v>
      </c>
      <c r="G30" s="65">
        <v>36</v>
      </c>
      <c r="H30" s="65">
        <v>36</v>
      </c>
      <c r="J30" s="126"/>
      <c r="K30" s="66">
        <v>26</v>
      </c>
      <c r="L30" s="67" t="s">
        <v>39</v>
      </c>
      <c r="M30" s="77">
        <f t="shared" si="0"/>
        <v>18000</v>
      </c>
      <c r="N30" s="68" t="s">
        <v>130</v>
      </c>
      <c r="P30" s="110">
        <v>18</v>
      </c>
      <c r="Q30" s="110">
        <v>18</v>
      </c>
    </row>
    <row r="31" spans="1:17" ht="23.25" customHeight="1">
      <c r="A31" s="117"/>
      <c r="B31" s="66">
        <v>27</v>
      </c>
      <c r="C31" s="72" t="s">
        <v>42</v>
      </c>
      <c r="D31" s="77">
        <f t="shared" si="2"/>
        <v>37000</v>
      </c>
      <c r="E31" s="68" t="s">
        <v>130</v>
      </c>
      <c r="G31" s="65">
        <v>37</v>
      </c>
      <c r="H31" s="65">
        <v>37</v>
      </c>
      <c r="J31" s="126"/>
      <c r="K31" s="66">
        <v>27</v>
      </c>
      <c r="L31" s="72" t="s">
        <v>42</v>
      </c>
      <c r="M31" s="77">
        <f t="shared" si="0"/>
        <v>19000</v>
      </c>
      <c r="N31" s="68" t="s">
        <v>130</v>
      </c>
      <c r="P31" s="110">
        <v>19</v>
      </c>
      <c r="Q31" s="110">
        <v>19</v>
      </c>
    </row>
    <row r="32" spans="1:17" ht="23.25" customHeight="1">
      <c r="A32" s="117"/>
      <c r="B32" s="66">
        <v>28</v>
      </c>
      <c r="C32" s="72" t="s">
        <v>46</v>
      </c>
      <c r="D32" s="77">
        <f t="shared" si="2"/>
        <v>35000</v>
      </c>
      <c r="E32" s="68" t="s">
        <v>130</v>
      </c>
      <c r="G32" s="65">
        <v>35</v>
      </c>
      <c r="H32" s="65">
        <v>35</v>
      </c>
      <c r="J32" s="126"/>
      <c r="K32" s="66">
        <v>28</v>
      </c>
      <c r="L32" s="72" t="s">
        <v>46</v>
      </c>
      <c r="M32" s="77">
        <f t="shared" si="0"/>
        <v>18000</v>
      </c>
      <c r="N32" s="68" t="s">
        <v>130</v>
      </c>
      <c r="P32" s="110">
        <v>18</v>
      </c>
      <c r="Q32" s="110">
        <v>18</v>
      </c>
    </row>
    <row r="33" spans="1:17" ht="23.25" customHeight="1">
      <c r="A33" s="117"/>
      <c r="B33" s="66">
        <v>27</v>
      </c>
      <c r="C33" s="72" t="s">
        <v>43</v>
      </c>
      <c r="D33" s="77">
        <f t="shared" si="2"/>
        <v>37000</v>
      </c>
      <c r="E33" s="68" t="s">
        <v>130</v>
      </c>
      <c r="G33" s="65">
        <v>37</v>
      </c>
      <c r="H33" s="65">
        <v>37</v>
      </c>
      <c r="J33" s="126"/>
      <c r="K33" s="66">
        <v>27</v>
      </c>
      <c r="L33" s="72" t="s">
        <v>43</v>
      </c>
      <c r="M33" s="77">
        <f t="shared" si="0"/>
        <v>19000</v>
      </c>
      <c r="N33" s="68" t="s">
        <v>130</v>
      </c>
      <c r="P33" s="110">
        <v>19</v>
      </c>
      <c r="Q33" s="110">
        <v>19</v>
      </c>
    </row>
    <row r="34" spans="1:17" ht="23.25" customHeight="1">
      <c r="A34" s="117"/>
      <c r="B34" s="66">
        <v>28</v>
      </c>
      <c r="C34" s="72" t="s">
        <v>47</v>
      </c>
      <c r="D34" s="77">
        <f t="shared" si="2"/>
        <v>35000</v>
      </c>
      <c r="E34" s="68" t="s">
        <v>130</v>
      </c>
      <c r="G34" s="65">
        <v>35</v>
      </c>
      <c r="H34" s="65">
        <v>35</v>
      </c>
      <c r="J34" s="126"/>
      <c r="K34" s="66">
        <v>28</v>
      </c>
      <c r="L34" s="72" t="s">
        <v>47</v>
      </c>
      <c r="M34" s="77">
        <f t="shared" si="0"/>
        <v>18000</v>
      </c>
      <c r="N34" s="68" t="s">
        <v>130</v>
      </c>
      <c r="P34" s="65">
        <v>18</v>
      </c>
      <c r="Q34" s="110">
        <v>18</v>
      </c>
    </row>
    <row r="35" spans="1:17" ht="23.25" customHeight="1">
      <c r="A35" s="117"/>
      <c r="B35" s="66">
        <v>27</v>
      </c>
      <c r="C35" s="72" t="s">
        <v>44</v>
      </c>
      <c r="D35" s="77">
        <f t="shared" si="2"/>
        <v>37000</v>
      </c>
      <c r="E35" s="68" t="s">
        <v>130</v>
      </c>
      <c r="G35" s="65">
        <v>37</v>
      </c>
      <c r="H35" s="65">
        <v>37</v>
      </c>
      <c r="J35" s="126"/>
      <c r="K35" s="66">
        <v>27</v>
      </c>
      <c r="L35" s="72" t="s">
        <v>44</v>
      </c>
      <c r="M35" s="77">
        <f t="shared" si="0"/>
        <v>19000</v>
      </c>
      <c r="N35" s="68" t="s">
        <v>130</v>
      </c>
      <c r="P35" s="65">
        <v>19</v>
      </c>
      <c r="Q35" s="110">
        <v>19</v>
      </c>
    </row>
    <row r="36" spans="1:17" ht="23.25" customHeight="1">
      <c r="A36" s="117"/>
      <c r="B36" s="66">
        <v>28</v>
      </c>
      <c r="C36" s="72" t="s">
        <v>48</v>
      </c>
      <c r="D36" s="77">
        <f t="shared" si="2"/>
        <v>35000</v>
      </c>
      <c r="E36" s="68" t="s">
        <v>130</v>
      </c>
      <c r="G36" s="65">
        <v>35</v>
      </c>
      <c r="H36" s="65">
        <v>35</v>
      </c>
      <c r="J36" s="126"/>
      <c r="K36" s="66">
        <v>28</v>
      </c>
      <c r="L36" s="72" t="s">
        <v>48</v>
      </c>
      <c r="M36" s="77">
        <f t="shared" si="0"/>
        <v>18000</v>
      </c>
      <c r="N36" s="68" t="s">
        <v>130</v>
      </c>
      <c r="P36" s="65">
        <v>18</v>
      </c>
      <c r="Q36" s="110">
        <v>18</v>
      </c>
    </row>
    <row r="37" spans="1:17" ht="23.25" customHeight="1">
      <c r="A37" s="117"/>
      <c r="B37" s="66">
        <v>27</v>
      </c>
      <c r="C37" s="72" t="s">
        <v>45</v>
      </c>
      <c r="D37" s="77">
        <f t="shared" si="2"/>
        <v>37000</v>
      </c>
      <c r="E37" s="68" t="s">
        <v>130</v>
      </c>
      <c r="G37" s="65">
        <v>37</v>
      </c>
      <c r="H37" s="65">
        <v>37</v>
      </c>
      <c r="J37" s="126"/>
      <c r="K37" s="66">
        <v>27</v>
      </c>
      <c r="L37" s="72" t="s">
        <v>45</v>
      </c>
      <c r="M37" s="77">
        <f t="shared" si="0"/>
        <v>19000</v>
      </c>
      <c r="N37" s="68" t="s">
        <v>130</v>
      </c>
      <c r="P37" s="65">
        <v>19</v>
      </c>
      <c r="Q37" s="110">
        <v>19</v>
      </c>
    </row>
    <row r="38" spans="1:17" ht="23.25" customHeight="1">
      <c r="A38" s="118"/>
      <c r="B38" s="66">
        <v>28</v>
      </c>
      <c r="C38" s="72" t="s">
        <v>49</v>
      </c>
      <c r="D38" s="77">
        <f t="shared" si="2"/>
        <v>35000</v>
      </c>
      <c r="E38" s="68" t="s">
        <v>130</v>
      </c>
      <c r="G38" s="65">
        <v>35</v>
      </c>
      <c r="H38" s="65">
        <v>35</v>
      </c>
      <c r="J38" s="127"/>
      <c r="K38" s="66">
        <v>28</v>
      </c>
      <c r="L38" s="72" t="s">
        <v>49</v>
      </c>
      <c r="M38" s="77">
        <f t="shared" si="0"/>
        <v>18000</v>
      </c>
      <c r="N38" s="84" t="s">
        <v>130</v>
      </c>
      <c r="P38" s="65">
        <v>18</v>
      </c>
      <c r="Q38" s="11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6"/>
  <sheetViews>
    <sheetView tabSelected="1" view="pageBreakPreview" zoomScale="85" zoomScaleNormal="85" zoomScaleSheetLayoutView="85" workbookViewId="0">
      <selection activeCell="AK13" sqref="AK13"/>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8" width="10.59765625" style="5" customWidth="1"/>
    <col min="9" max="9" width="11.69921875" style="5" customWidth="1"/>
    <col min="10" max="10" width="7.09765625" style="5" customWidth="1"/>
    <col min="11" max="11" width="17" style="5" customWidth="1"/>
    <col min="12" max="12" width="13.898437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1" width="9.59765625" style="5" customWidth="1"/>
    <col min="32" max="32" width="12.09765625" style="5" customWidth="1"/>
    <col min="33" max="36" width="9.59765625" style="5" customWidth="1"/>
    <col min="37" max="40" width="8.19921875" style="5" customWidth="1"/>
    <col min="41" max="41" width="6.59765625" style="5" customWidth="1"/>
    <col min="42" max="44" width="6.3984375" style="5" customWidth="1"/>
    <col min="45" max="53" width="9" style="5"/>
    <col min="54" max="54" width="9" style="5" customWidth="1"/>
    <col min="55" max="16384" width="9" style="5"/>
  </cols>
  <sheetData>
    <row r="1" spans="1:42" s="18" customFormat="1" ht="42" customHeight="1">
      <c r="A1" s="17" t="s">
        <v>247</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3" t="s">
        <v>181</v>
      </c>
      <c r="B3" s="82"/>
      <c r="C3" s="82"/>
      <c r="D3" s="82"/>
      <c r="E3" s="82"/>
      <c r="F3" s="82"/>
      <c r="G3" s="82"/>
      <c r="H3" s="11"/>
      <c r="I3" s="85" t="s">
        <v>187</v>
      </c>
      <c r="J3" s="86"/>
      <c r="K3" s="86"/>
      <c r="L3" s="86"/>
      <c r="M3" s="86"/>
      <c r="N3" s="86"/>
      <c r="O3" s="86"/>
      <c r="P3" s="86"/>
      <c r="Q3" s="6"/>
      <c r="T3" s="18"/>
      <c r="U3" s="18"/>
      <c r="V3" s="18"/>
      <c r="W3" s="18"/>
      <c r="X3" s="18"/>
      <c r="Y3" s="18"/>
      <c r="Z3" s="18"/>
      <c r="AA3" s="18"/>
      <c r="AB3" s="18"/>
      <c r="AC3" s="18"/>
      <c r="AD3" s="18"/>
      <c r="AE3" s="18"/>
      <c r="AF3" s="18"/>
      <c r="AG3" s="18"/>
      <c r="AH3" s="18"/>
      <c r="AI3" s="18"/>
    </row>
    <row r="4" spans="1:42"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9.25" customHeight="1">
      <c r="A5" s="11"/>
      <c r="B5" s="177" t="s">
        <v>180</v>
      </c>
      <c r="C5" s="178"/>
      <c r="D5" s="178"/>
      <c r="E5" s="178"/>
      <c r="F5" s="178"/>
      <c r="G5" s="178"/>
      <c r="H5" s="178"/>
      <c r="I5" s="179"/>
      <c r="J5" s="87"/>
      <c r="L5" s="180" t="s">
        <v>200</v>
      </c>
      <c r="M5" s="181"/>
      <c r="N5" s="174"/>
      <c r="O5" s="175"/>
      <c r="P5" s="175"/>
      <c r="Q5" s="176"/>
      <c r="R5" s="1" t="s">
        <v>201</v>
      </c>
      <c r="T5" s="18"/>
      <c r="U5" s="18"/>
      <c r="V5" s="18"/>
      <c r="W5" s="18"/>
      <c r="X5" s="18"/>
      <c r="Y5" s="18"/>
      <c r="Z5" s="18"/>
      <c r="AA5" s="18"/>
      <c r="AB5" s="18"/>
      <c r="AC5" s="18"/>
      <c r="AD5" s="18"/>
      <c r="AE5" s="18"/>
      <c r="AF5" s="18"/>
      <c r="AG5" s="18"/>
      <c r="AH5" s="18"/>
      <c r="AI5" s="18"/>
    </row>
    <row r="6" spans="1:42" s="1" customFormat="1" ht="29.25" customHeight="1">
      <c r="A6" s="11"/>
      <c r="B6" s="182" t="s">
        <v>234</v>
      </c>
      <c r="C6" s="183"/>
      <c r="D6" s="183"/>
      <c r="E6" s="183"/>
      <c r="F6" s="183"/>
      <c r="G6" s="183"/>
      <c r="H6" s="183"/>
      <c r="I6" s="184"/>
      <c r="J6" s="87"/>
      <c r="L6" s="180" t="s">
        <v>62</v>
      </c>
      <c r="M6" s="181"/>
      <c r="N6" s="174"/>
      <c r="O6" s="175"/>
      <c r="P6" s="175"/>
      <c r="Q6" s="176"/>
      <c r="T6" s="18"/>
      <c r="U6" s="18"/>
      <c r="V6" s="18"/>
      <c r="W6" s="18"/>
      <c r="X6" s="18"/>
      <c r="Y6" s="18"/>
      <c r="Z6" s="18"/>
      <c r="AA6" s="18"/>
      <c r="AB6" s="18"/>
      <c r="AC6" s="18"/>
      <c r="AD6" s="18"/>
      <c r="AE6" s="18"/>
      <c r="AF6" s="18"/>
      <c r="AG6" s="18"/>
      <c r="AH6" s="18"/>
      <c r="AI6" s="18"/>
    </row>
    <row r="7" spans="1:42" s="1" customFormat="1" ht="29.25" customHeight="1">
      <c r="B7" s="182" t="s">
        <v>235</v>
      </c>
      <c r="C7" s="183"/>
      <c r="D7" s="183"/>
      <c r="E7" s="183"/>
      <c r="F7" s="183"/>
      <c r="G7" s="183"/>
      <c r="H7" s="183"/>
      <c r="I7" s="184"/>
      <c r="J7" s="87"/>
    </row>
    <row r="8" spans="1:42" s="1" customFormat="1" ht="18" customHeight="1"/>
    <row r="9" spans="1:42" s="1" customFormat="1" ht="32.25" customHeight="1" thickBot="1">
      <c r="A9" s="11" t="s">
        <v>79</v>
      </c>
      <c r="Q9" s="13"/>
      <c r="S9" s="2"/>
      <c r="T9" s="3"/>
      <c r="AI9" s="8"/>
      <c r="AJ9" s="8"/>
    </row>
    <row r="10" spans="1:42" s="1" customFormat="1" ht="20.25" customHeight="1" thickBot="1">
      <c r="E10" s="200" t="s">
        <v>10</v>
      </c>
      <c r="F10" s="201"/>
      <c r="G10" s="201"/>
      <c r="H10" s="201"/>
      <c r="I10" s="201"/>
      <c r="J10" s="201"/>
      <c r="K10" s="201"/>
      <c r="L10" s="201"/>
      <c r="M10" s="201"/>
      <c r="N10" s="201"/>
      <c r="O10" s="201"/>
      <c r="P10" s="201"/>
      <c r="Q10" s="201"/>
      <c r="R10" s="201"/>
      <c r="S10" s="201"/>
      <c r="T10" s="202"/>
      <c r="U10" s="185" t="s">
        <v>82</v>
      </c>
      <c r="V10" s="186"/>
      <c r="W10" s="186"/>
      <c r="X10" s="186"/>
      <c r="Y10" s="186"/>
      <c r="Z10" s="186"/>
      <c r="AA10" s="186"/>
      <c r="AB10" s="186"/>
      <c r="AC10" s="186"/>
      <c r="AD10" s="186"/>
      <c r="AE10" s="186"/>
      <c r="AF10" s="186"/>
      <c r="AG10" s="186"/>
      <c r="AH10" s="186"/>
      <c r="AI10" s="186"/>
      <c r="AJ10" s="187"/>
      <c r="AK10" s="8"/>
      <c r="AL10" s="10"/>
      <c r="AM10" s="10"/>
      <c r="AN10" s="10"/>
      <c r="AO10" s="10"/>
      <c r="AP10" s="10"/>
    </row>
    <row r="11" spans="1:42" s="1" customFormat="1" ht="24" customHeight="1" thickBot="1">
      <c r="D11" s="7"/>
      <c r="E11" s="203"/>
      <c r="F11" s="204"/>
      <c r="G11" s="204"/>
      <c r="H11" s="204"/>
      <c r="I11" s="204"/>
      <c r="J11" s="204"/>
      <c r="K11" s="204"/>
      <c r="L11" s="204"/>
      <c r="M11" s="204"/>
      <c r="N11" s="204"/>
      <c r="O11" s="204"/>
      <c r="P11" s="204"/>
      <c r="Q11" s="204"/>
      <c r="R11" s="204"/>
      <c r="S11" s="204"/>
      <c r="T11" s="205"/>
      <c r="U11" s="188" t="s">
        <v>11</v>
      </c>
      <c r="V11" s="189"/>
      <c r="W11" s="189"/>
      <c r="X11" s="189"/>
      <c r="Y11" s="189"/>
      <c r="Z11" s="189"/>
      <c r="AA11" s="189"/>
      <c r="AB11" s="189"/>
      <c r="AC11" s="189"/>
      <c r="AD11" s="189"/>
      <c r="AE11" s="189"/>
      <c r="AF11" s="189"/>
      <c r="AG11" s="189"/>
      <c r="AH11" s="189"/>
      <c r="AI11" s="189"/>
      <c r="AJ11" s="190"/>
      <c r="AK11" s="8"/>
    </row>
    <row r="12" spans="1:42" s="1" customFormat="1" ht="105.75" customHeight="1">
      <c r="E12" s="191" t="s">
        <v>1</v>
      </c>
      <c r="F12" s="192"/>
      <c r="G12" s="192"/>
      <c r="H12" s="193" t="s">
        <v>0</v>
      </c>
      <c r="I12" s="193"/>
      <c r="J12" s="193"/>
      <c r="K12" s="194" t="s">
        <v>202</v>
      </c>
      <c r="L12" s="195"/>
      <c r="M12" s="194" t="s">
        <v>63</v>
      </c>
      <c r="N12" s="195"/>
      <c r="O12" s="194" t="s">
        <v>101</v>
      </c>
      <c r="P12" s="195"/>
      <c r="Q12" s="196" t="s">
        <v>64</v>
      </c>
      <c r="R12" s="197"/>
      <c r="S12" s="198" t="s">
        <v>65</v>
      </c>
      <c r="T12" s="199"/>
      <c r="U12" s="108" t="s">
        <v>2</v>
      </c>
      <c r="V12" s="109" t="s">
        <v>3</v>
      </c>
      <c r="W12" s="109" t="s">
        <v>4</v>
      </c>
      <c r="X12" s="109" t="s">
        <v>58</v>
      </c>
      <c r="Y12" s="109" t="s">
        <v>59</v>
      </c>
      <c r="Z12" s="109" t="s">
        <v>60</v>
      </c>
      <c r="AA12" s="109" t="s">
        <v>182</v>
      </c>
      <c r="AB12" s="109" t="s">
        <v>6</v>
      </c>
      <c r="AC12" s="109" t="s">
        <v>61</v>
      </c>
      <c r="AD12" s="167" t="s">
        <v>13</v>
      </c>
      <c r="AE12" s="167" t="s">
        <v>50</v>
      </c>
      <c r="AF12" s="167" t="s">
        <v>184</v>
      </c>
      <c r="AG12" s="167" t="s">
        <v>52</v>
      </c>
      <c r="AH12" s="167" t="s">
        <v>183</v>
      </c>
      <c r="AI12" s="109" t="s">
        <v>183</v>
      </c>
      <c r="AJ12" s="172" t="s">
        <v>188</v>
      </c>
      <c r="AK12" s="8"/>
    </row>
    <row r="13" spans="1:42" s="1" customFormat="1" ht="37.5" customHeight="1">
      <c r="B13" s="210" t="s">
        <v>84</v>
      </c>
      <c r="C13" s="210"/>
      <c r="D13" s="211"/>
      <c r="E13" s="225"/>
      <c r="F13" s="226"/>
      <c r="G13" s="226"/>
      <c r="H13" s="227"/>
      <c r="I13" s="227"/>
      <c r="J13" s="227"/>
      <c r="K13" s="228"/>
      <c r="L13" s="229"/>
      <c r="M13" s="230" t="e">
        <f>VLOOKUP(H13,【非表示】基準額!C4:D38,2,FALSE)*K13</f>
        <v>#N/A</v>
      </c>
      <c r="N13" s="231"/>
      <c r="O13" s="232"/>
      <c r="P13" s="233"/>
      <c r="Q13" s="206">
        <f>SUM(U13:AJ13)</f>
        <v>0</v>
      </c>
      <c r="R13" s="207"/>
      <c r="S13" s="208" t="e">
        <f>Q13-MAX(M13:P13)</f>
        <v>#N/A</v>
      </c>
      <c r="T13" s="209"/>
      <c r="U13" s="53"/>
      <c r="V13" s="54"/>
      <c r="W13" s="54"/>
      <c r="X13" s="54"/>
      <c r="Y13" s="54"/>
      <c r="Z13" s="54"/>
      <c r="AA13" s="54"/>
      <c r="AB13" s="54"/>
      <c r="AC13" s="54"/>
      <c r="AD13" s="54"/>
      <c r="AE13" s="54"/>
      <c r="AF13" s="54"/>
      <c r="AG13" s="54"/>
      <c r="AH13" s="54"/>
      <c r="AI13" s="166"/>
      <c r="AJ13" s="55"/>
      <c r="AK13" s="8"/>
    </row>
    <row r="14" spans="1:42" s="1" customFormat="1" ht="37.5" customHeight="1" thickBot="1">
      <c r="B14" s="210" t="s">
        <v>85</v>
      </c>
      <c r="C14" s="210"/>
      <c r="D14" s="211"/>
      <c r="E14" s="212"/>
      <c r="F14" s="213"/>
      <c r="G14" s="213"/>
      <c r="H14" s="214"/>
      <c r="I14" s="214"/>
      <c r="J14" s="214"/>
      <c r="K14" s="215"/>
      <c r="L14" s="216"/>
      <c r="M14" s="217" t="e">
        <f>VLOOKUP(H14,【非表示】基準額!C5:D39,2,FALSE)*K14</f>
        <v>#N/A</v>
      </c>
      <c r="N14" s="218"/>
      <c r="O14" s="219"/>
      <c r="P14" s="220"/>
      <c r="Q14" s="221">
        <f>O14+S14</f>
        <v>0</v>
      </c>
      <c r="R14" s="222"/>
      <c r="S14" s="223">
        <f>SUM(U14:AJ14)</f>
        <v>0</v>
      </c>
      <c r="T14" s="224"/>
      <c r="U14" s="56"/>
      <c r="V14" s="57"/>
      <c r="W14" s="57"/>
      <c r="X14" s="57"/>
      <c r="Y14" s="57"/>
      <c r="Z14" s="57"/>
      <c r="AA14" s="57"/>
      <c r="AB14" s="57"/>
      <c r="AC14" s="57"/>
      <c r="AD14" s="57"/>
      <c r="AE14" s="57"/>
      <c r="AF14" s="57"/>
      <c r="AG14" s="57"/>
      <c r="AH14" s="57"/>
      <c r="AI14" s="168"/>
      <c r="AJ14" s="169"/>
      <c r="AK14" s="8"/>
    </row>
    <row r="15" spans="1:42" ht="21" customHeight="1">
      <c r="A15" s="1"/>
      <c r="B15" s="103"/>
      <c r="C15" s="103"/>
      <c r="D15" s="103"/>
      <c r="E15" s="6"/>
      <c r="F15" s="6"/>
      <c r="G15" s="6"/>
      <c r="H15" s="6"/>
      <c r="I15" s="6"/>
      <c r="J15" s="132"/>
      <c r="K15" s="132"/>
      <c r="L15" s="132"/>
      <c r="M15" s="234" t="s">
        <v>231</v>
      </c>
      <c r="N15" s="235"/>
      <c r="O15" s="173"/>
      <c r="P15" s="173"/>
      <c r="Q15" s="234" t="s">
        <v>231</v>
      </c>
      <c r="R15" s="235"/>
      <c r="S15" s="234" t="s">
        <v>231</v>
      </c>
      <c r="T15" s="235"/>
      <c r="AI15" s="8"/>
      <c r="AJ15" s="8"/>
    </row>
    <row r="16" spans="1:42" ht="32.25" customHeight="1" thickBot="1">
      <c r="A16" s="11" t="s">
        <v>81</v>
      </c>
      <c r="M16" s="236" t="s">
        <v>232</v>
      </c>
      <c r="N16" s="236"/>
      <c r="O16" s="236"/>
      <c r="P16" s="236"/>
      <c r="Q16" s="236"/>
      <c r="R16" s="236"/>
      <c r="S16" s="236"/>
      <c r="T16" s="236"/>
    </row>
    <row r="17" spans="1:43" ht="24" customHeight="1">
      <c r="A17" s="11"/>
      <c r="B17" s="237" t="s">
        <v>191</v>
      </c>
      <c r="C17" s="237"/>
      <c r="D17" s="237"/>
      <c r="E17" s="238"/>
      <c r="F17" s="239" t="s">
        <v>178</v>
      </c>
      <c r="G17" s="240"/>
      <c r="H17" s="163" t="s">
        <v>198</v>
      </c>
      <c r="I17" s="150" t="s">
        <v>195</v>
      </c>
      <c r="J17" s="7"/>
      <c r="K17" s="161" t="s">
        <v>228</v>
      </c>
      <c r="L17" s="162"/>
      <c r="M17" s="162"/>
      <c r="N17" s="162"/>
      <c r="O17" s="162"/>
      <c r="P17" s="162"/>
      <c r="Q17" s="151"/>
      <c r="R17" s="152"/>
      <c r="S17" s="7"/>
      <c r="T17" s="241" t="s">
        <v>179</v>
      </c>
      <c r="U17" s="242"/>
      <c r="V17" s="163" t="s">
        <v>196</v>
      </c>
      <c r="W17" s="150" t="s">
        <v>197</v>
      </c>
      <c r="X17" s="165"/>
      <c r="Y17" s="164" t="s">
        <v>229</v>
      </c>
      <c r="Z17" s="153"/>
      <c r="AA17" s="153"/>
      <c r="AB17" s="153"/>
      <c r="AC17" s="153"/>
      <c r="AD17" s="153"/>
      <c r="AE17" s="151"/>
      <c r="AF17" s="152"/>
      <c r="AG17" s="171"/>
      <c r="AI17" s="241" t="s">
        <v>177</v>
      </c>
      <c r="AJ17" s="246"/>
      <c r="AK17" s="246"/>
      <c r="AL17" s="246"/>
      <c r="AM17" s="246"/>
      <c r="AN17" s="246"/>
      <c r="AO17" s="246"/>
      <c r="AP17" s="246"/>
      <c r="AQ17" s="247"/>
    </row>
    <row r="18" spans="1:43" ht="24" customHeight="1">
      <c r="B18" s="248" t="s">
        <v>192</v>
      </c>
      <c r="C18" s="249"/>
      <c r="D18" s="251" t="s">
        <v>55</v>
      </c>
      <c r="E18" s="252"/>
      <c r="F18" s="58"/>
      <c r="G18" s="106" t="s">
        <v>66</v>
      </c>
      <c r="H18" s="78"/>
      <c r="I18" s="79"/>
      <c r="K18" s="154" t="s">
        <v>217</v>
      </c>
      <c r="L18" s="12"/>
      <c r="M18" s="12"/>
      <c r="N18" s="12"/>
      <c r="O18" s="12"/>
      <c r="P18" s="12"/>
      <c r="Q18" s="12"/>
      <c r="R18" s="155"/>
      <c r="T18" s="58"/>
      <c r="U18" s="106" t="s">
        <v>66</v>
      </c>
      <c r="V18" s="78"/>
      <c r="W18" s="79"/>
      <c r="X18" s="165"/>
      <c r="Y18" s="154" t="s">
        <v>217</v>
      </c>
      <c r="Z18" s="12"/>
      <c r="AA18" s="12"/>
      <c r="AB18" s="12"/>
      <c r="AC18" s="12"/>
      <c r="AD18" s="12"/>
      <c r="AE18" s="12"/>
      <c r="AF18" s="155"/>
      <c r="AG18" s="12"/>
      <c r="AI18" s="253"/>
      <c r="AJ18" s="254"/>
      <c r="AK18" s="254"/>
      <c r="AL18" s="254"/>
      <c r="AM18" s="254"/>
      <c r="AN18" s="254"/>
      <c r="AO18" s="254"/>
      <c r="AP18" s="254"/>
      <c r="AQ18" s="255"/>
    </row>
    <row r="19" spans="1:43" ht="24" customHeight="1">
      <c r="B19" s="250"/>
      <c r="C19" s="250"/>
      <c r="D19" s="256" t="s">
        <v>56</v>
      </c>
      <c r="E19" s="257"/>
      <c r="F19" s="58"/>
      <c r="G19" s="106" t="s">
        <v>66</v>
      </c>
      <c r="H19" s="78"/>
      <c r="I19" s="79"/>
      <c r="K19" s="154"/>
      <c r="L19" s="156"/>
      <c r="M19" s="12" t="s">
        <v>218</v>
      </c>
      <c r="N19" s="12" t="s">
        <v>219</v>
      </c>
      <c r="O19" s="12"/>
      <c r="P19" s="12"/>
      <c r="Q19" s="12"/>
      <c r="R19" s="155"/>
      <c r="T19" s="58"/>
      <c r="U19" s="106" t="s">
        <v>66</v>
      </c>
      <c r="V19" s="78"/>
      <c r="W19" s="79"/>
      <c r="X19" s="165"/>
      <c r="Y19" s="154"/>
      <c r="Z19" s="156"/>
      <c r="AA19" s="12" t="s">
        <v>218</v>
      </c>
      <c r="AB19" s="12" t="s">
        <v>219</v>
      </c>
      <c r="AC19" s="12"/>
      <c r="AD19" s="12"/>
      <c r="AE19" s="12"/>
      <c r="AF19" s="155"/>
      <c r="AG19" s="12"/>
      <c r="AI19" s="253"/>
      <c r="AJ19" s="254"/>
      <c r="AK19" s="254"/>
      <c r="AL19" s="254"/>
      <c r="AM19" s="254"/>
      <c r="AN19" s="254"/>
      <c r="AO19" s="254"/>
      <c r="AP19" s="254"/>
      <c r="AQ19" s="255"/>
    </row>
    <row r="20" spans="1:43" ht="24" customHeight="1">
      <c r="B20" s="258" t="s">
        <v>230</v>
      </c>
      <c r="C20" s="250"/>
      <c r="D20" s="256" t="s">
        <v>55</v>
      </c>
      <c r="E20" s="257"/>
      <c r="F20" s="58"/>
      <c r="G20" s="106" t="s">
        <v>66</v>
      </c>
      <c r="H20" s="78"/>
      <c r="I20" s="79"/>
      <c r="K20" s="154"/>
      <c r="L20" s="12"/>
      <c r="M20" s="12"/>
      <c r="N20" s="12"/>
      <c r="O20" s="12"/>
      <c r="P20" s="12"/>
      <c r="Q20" s="12"/>
      <c r="R20" s="155"/>
      <c r="T20" s="58"/>
      <c r="U20" s="106" t="s">
        <v>66</v>
      </c>
      <c r="V20" s="78"/>
      <c r="W20" s="79"/>
      <c r="X20" s="165"/>
      <c r="Y20" s="154"/>
      <c r="Z20" s="12"/>
      <c r="AA20" s="12"/>
      <c r="AB20" s="12"/>
      <c r="AC20" s="12"/>
      <c r="AD20" s="12"/>
      <c r="AE20" s="12"/>
      <c r="AF20" s="155"/>
      <c r="AG20" s="12"/>
      <c r="AI20" s="253"/>
      <c r="AJ20" s="254"/>
      <c r="AK20" s="254"/>
      <c r="AL20" s="254"/>
      <c r="AM20" s="254"/>
      <c r="AN20" s="254"/>
      <c r="AO20" s="254"/>
      <c r="AP20" s="254"/>
      <c r="AQ20" s="255"/>
    </row>
    <row r="21" spans="1:43" ht="37.5" customHeight="1" thickBot="1">
      <c r="B21" s="250"/>
      <c r="C21" s="250"/>
      <c r="D21" s="256" t="s">
        <v>56</v>
      </c>
      <c r="E21" s="257"/>
      <c r="F21" s="59"/>
      <c r="G21" s="104" t="s">
        <v>66</v>
      </c>
      <c r="H21" s="80"/>
      <c r="I21" s="81"/>
      <c r="K21" s="154" t="s">
        <v>220</v>
      </c>
      <c r="L21" s="12" t="s">
        <v>221</v>
      </c>
      <c r="M21" s="157">
        <f>2*N23*Q23</f>
        <v>0</v>
      </c>
      <c r="N21" s="12" t="s">
        <v>222</v>
      </c>
      <c r="O21" s="12"/>
      <c r="P21" s="12"/>
      <c r="Q21" s="12"/>
      <c r="R21" s="155"/>
      <c r="T21" s="59"/>
      <c r="U21" s="104" t="s">
        <v>66</v>
      </c>
      <c r="V21" s="80"/>
      <c r="W21" s="81"/>
      <c r="X21" s="165"/>
      <c r="Y21" s="154" t="s">
        <v>220</v>
      </c>
      <c r="Z21" s="12"/>
      <c r="AA21" s="12" t="s">
        <v>221</v>
      </c>
      <c r="AB21" s="157">
        <f>2*AB23*AE23</f>
        <v>0</v>
      </c>
      <c r="AC21" s="12" t="s">
        <v>222</v>
      </c>
      <c r="AD21" s="12"/>
      <c r="AE21" s="12"/>
      <c r="AF21" s="155"/>
      <c r="AG21" s="12"/>
      <c r="AI21" s="259"/>
      <c r="AJ21" s="260"/>
      <c r="AK21" s="260"/>
      <c r="AL21" s="260"/>
      <c r="AM21" s="260"/>
      <c r="AN21" s="260"/>
      <c r="AO21" s="260"/>
      <c r="AP21" s="260"/>
      <c r="AQ21" s="261"/>
    </row>
    <row r="22" spans="1:43" ht="21" customHeight="1">
      <c r="B22" s="5" t="s">
        <v>199</v>
      </c>
      <c r="K22" s="154"/>
      <c r="L22" s="12"/>
      <c r="M22" s="12"/>
      <c r="N22" s="12" t="s">
        <v>223</v>
      </c>
      <c r="O22" s="12"/>
      <c r="P22" s="12"/>
      <c r="Q22" s="12" t="s">
        <v>224</v>
      </c>
      <c r="R22" s="155"/>
      <c r="T22" s="5"/>
      <c r="Y22" s="154"/>
      <c r="Z22" s="12"/>
      <c r="AA22" s="12"/>
      <c r="AB22" s="12" t="s">
        <v>223</v>
      </c>
      <c r="AC22" s="12"/>
      <c r="AD22" s="12"/>
      <c r="AE22" s="12" t="s">
        <v>224</v>
      </c>
      <c r="AF22" s="155"/>
      <c r="AG22" s="12"/>
    </row>
    <row r="23" spans="1:43" ht="21" customHeight="1">
      <c r="B23" s="7"/>
      <c r="K23" s="154"/>
      <c r="L23" s="12" t="s">
        <v>225</v>
      </c>
      <c r="M23" s="12" t="s">
        <v>226</v>
      </c>
      <c r="N23" s="156"/>
      <c r="O23" s="12" t="s">
        <v>66</v>
      </c>
      <c r="P23" s="12" t="s">
        <v>226</v>
      </c>
      <c r="Q23" s="170"/>
      <c r="R23" s="155" t="s">
        <v>227</v>
      </c>
      <c r="T23" s="5"/>
      <c r="Y23" s="154"/>
      <c r="Z23" s="12" t="s">
        <v>225</v>
      </c>
      <c r="AA23" s="12" t="s">
        <v>226</v>
      </c>
      <c r="AB23" s="156"/>
      <c r="AC23" s="12" t="s">
        <v>66</v>
      </c>
      <c r="AD23" s="12" t="s">
        <v>226</v>
      </c>
      <c r="AE23" s="170"/>
      <c r="AF23" s="155" t="s">
        <v>227</v>
      </c>
      <c r="AG23" s="12"/>
    </row>
    <row r="24" spans="1:43" ht="21" customHeight="1" thickBot="1">
      <c r="B24" s="7"/>
      <c r="K24" s="154"/>
      <c r="L24" s="12"/>
      <c r="M24" s="12"/>
      <c r="N24" s="12"/>
      <c r="O24" s="12"/>
      <c r="P24" s="12"/>
      <c r="Q24" s="12"/>
      <c r="R24" s="155"/>
      <c r="T24" s="5"/>
      <c r="Y24" s="158"/>
      <c r="Z24" s="159"/>
      <c r="AA24" s="159"/>
      <c r="AB24" s="159"/>
      <c r="AC24" s="159"/>
      <c r="AD24" s="159"/>
      <c r="AE24" s="159"/>
      <c r="AF24" s="160"/>
      <c r="AG24" s="12"/>
    </row>
    <row r="25" spans="1:43" ht="21" customHeight="1" thickBot="1">
      <c r="B25" s="7"/>
      <c r="K25" s="158"/>
      <c r="L25" s="159"/>
      <c r="M25" s="159"/>
      <c r="N25" s="159"/>
      <c r="O25" s="159"/>
      <c r="P25" s="159"/>
      <c r="Q25" s="159"/>
      <c r="R25" s="160"/>
      <c r="T25" s="5"/>
      <c r="Z25" s="12"/>
      <c r="AA25" s="12"/>
      <c r="AB25" s="12"/>
      <c r="AC25" s="12"/>
      <c r="AD25" s="12"/>
      <c r="AE25" s="12"/>
      <c r="AF25" s="12"/>
      <c r="AG25" s="12"/>
    </row>
    <row r="26" spans="1:43" ht="21" customHeight="1">
      <c r="B26" s="7"/>
      <c r="T26" s="5"/>
    </row>
    <row r="27" spans="1:43" ht="9.75" customHeight="1">
      <c r="B27" s="7"/>
      <c r="T27" s="5"/>
    </row>
    <row r="28" spans="1:43" ht="9.75" customHeight="1">
      <c r="B28" s="105"/>
      <c r="C28" s="14"/>
      <c r="D28" s="14"/>
      <c r="E28" s="14"/>
      <c r="F28" s="14"/>
      <c r="G28" s="14"/>
      <c r="H28" s="14"/>
      <c r="I28" s="14"/>
      <c r="J28" s="14"/>
      <c r="K28" s="14"/>
      <c r="L28" s="14"/>
      <c r="M28" s="14"/>
      <c r="N28" s="14"/>
      <c r="O28" s="14"/>
      <c r="T28" s="5"/>
    </row>
    <row r="29" spans="1:43" ht="32.25" customHeight="1">
      <c r="A29" s="11" t="s">
        <v>193</v>
      </c>
      <c r="B29" s="14"/>
      <c r="C29" s="14"/>
      <c r="D29" s="14"/>
      <c r="E29" s="14"/>
      <c r="F29" s="14"/>
      <c r="G29" s="14"/>
      <c r="H29" s="14"/>
      <c r="I29" s="14"/>
      <c r="J29" s="14"/>
      <c r="K29" s="14"/>
      <c r="L29" s="14"/>
      <c r="M29" s="14"/>
      <c r="N29" s="14"/>
      <c r="O29" s="14"/>
    </row>
    <row r="30" spans="1:43" ht="32.25" customHeight="1" thickBot="1">
      <c r="A30" s="11" t="s">
        <v>194</v>
      </c>
      <c r="B30" s="14"/>
      <c r="C30" s="14"/>
      <c r="D30" s="14"/>
      <c r="E30" s="14"/>
      <c r="F30" s="14"/>
      <c r="G30" s="14"/>
      <c r="H30" s="14"/>
      <c r="I30" s="14"/>
      <c r="J30" s="14"/>
      <c r="K30" s="14"/>
      <c r="L30" s="14"/>
      <c r="M30" s="14"/>
      <c r="N30" s="14"/>
      <c r="O30" s="14"/>
    </row>
    <row r="31" spans="1:43" ht="35.25" customHeight="1" thickBot="1">
      <c r="B31" s="243" t="s">
        <v>67</v>
      </c>
      <c r="C31" s="244"/>
      <c r="D31" s="244"/>
      <c r="E31" s="243" t="s">
        <v>73</v>
      </c>
      <c r="F31" s="244"/>
      <c r="G31" s="244"/>
      <c r="H31" s="244"/>
      <c r="I31" s="244"/>
      <c r="J31" s="244"/>
      <c r="K31" s="244"/>
      <c r="L31" s="244"/>
      <c r="M31" s="244"/>
      <c r="N31" s="244"/>
      <c r="O31" s="244"/>
      <c r="P31" s="244"/>
      <c r="Q31" s="244"/>
      <c r="R31" s="244"/>
      <c r="S31" s="243" t="s">
        <v>74</v>
      </c>
      <c r="T31" s="244"/>
      <c r="U31" s="244"/>
      <c r="V31" s="244"/>
      <c r="W31" s="244"/>
      <c r="X31" s="244"/>
      <c r="Y31" s="244"/>
      <c r="Z31" s="244"/>
      <c r="AA31" s="244"/>
      <c r="AB31" s="244"/>
      <c r="AC31" s="244"/>
      <c r="AD31" s="244"/>
      <c r="AE31" s="244"/>
      <c r="AF31" s="244"/>
      <c r="AG31" s="244"/>
      <c r="AH31" s="244"/>
      <c r="AI31" s="245"/>
    </row>
    <row r="32" spans="1:43" ht="60" customHeight="1">
      <c r="A32" s="5">
        <v>1</v>
      </c>
      <c r="B32" s="262"/>
      <c r="C32" s="263"/>
      <c r="D32" s="264"/>
      <c r="E32" s="265"/>
      <c r="F32" s="266"/>
      <c r="G32" s="266"/>
      <c r="H32" s="266"/>
      <c r="I32" s="266"/>
      <c r="J32" s="266"/>
      <c r="K32" s="266"/>
      <c r="L32" s="266"/>
      <c r="M32" s="266"/>
      <c r="N32" s="266"/>
      <c r="O32" s="266"/>
      <c r="P32" s="266"/>
      <c r="Q32" s="266"/>
      <c r="R32" s="266"/>
      <c r="S32" s="267"/>
      <c r="T32" s="266"/>
      <c r="U32" s="266"/>
      <c r="V32" s="266"/>
      <c r="W32" s="266"/>
      <c r="X32" s="266"/>
      <c r="Y32" s="266"/>
      <c r="Z32" s="266"/>
      <c r="AA32" s="266"/>
      <c r="AB32" s="266"/>
      <c r="AC32" s="266"/>
      <c r="AD32" s="266"/>
      <c r="AE32" s="266"/>
      <c r="AF32" s="266"/>
      <c r="AG32" s="266"/>
      <c r="AH32" s="266"/>
      <c r="AI32" s="268"/>
    </row>
    <row r="33" spans="1:35" ht="60" customHeight="1">
      <c r="A33" s="5">
        <v>2</v>
      </c>
      <c r="B33" s="269"/>
      <c r="C33" s="270"/>
      <c r="D33" s="270"/>
      <c r="E33" s="271"/>
      <c r="F33" s="272"/>
      <c r="G33" s="272"/>
      <c r="H33" s="272"/>
      <c r="I33" s="272"/>
      <c r="J33" s="272"/>
      <c r="K33" s="272"/>
      <c r="L33" s="272"/>
      <c r="M33" s="272"/>
      <c r="N33" s="272"/>
      <c r="O33" s="272"/>
      <c r="P33" s="272"/>
      <c r="Q33" s="272"/>
      <c r="R33" s="272"/>
      <c r="S33" s="273"/>
      <c r="T33" s="272"/>
      <c r="U33" s="272"/>
      <c r="V33" s="272"/>
      <c r="W33" s="272"/>
      <c r="X33" s="272"/>
      <c r="Y33" s="272"/>
      <c r="Z33" s="272"/>
      <c r="AA33" s="272"/>
      <c r="AB33" s="272"/>
      <c r="AC33" s="272"/>
      <c r="AD33" s="272"/>
      <c r="AE33" s="272"/>
      <c r="AF33" s="272"/>
      <c r="AG33" s="272"/>
      <c r="AH33" s="272"/>
      <c r="AI33" s="274"/>
    </row>
    <row r="34" spans="1:35" ht="60" customHeight="1">
      <c r="A34" s="5">
        <v>3</v>
      </c>
      <c r="B34" s="269"/>
      <c r="C34" s="270"/>
      <c r="D34" s="270"/>
      <c r="E34" s="271"/>
      <c r="F34" s="272"/>
      <c r="G34" s="272"/>
      <c r="H34" s="272"/>
      <c r="I34" s="272"/>
      <c r="J34" s="272"/>
      <c r="K34" s="272"/>
      <c r="L34" s="272"/>
      <c r="M34" s="272"/>
      <c r="N34" s="272"/>
      <c r="O34" s="272"/>
      <c r="P34" s="272"/>
      <c r="Q34" s="272"/>
      <c r="R34" s="272"/>
      <c r="S34" s="273"/>
      <c r="T34" s="272"/>
      <c r="U34" s="272"/>
      <c r="V34" s="272"/>
      <c r="W34" s="272"/>
      <c r="X34" s="272"/>
      <c r="Y34" s="272"/>
      <c r="Z34" s="272"/>
      <c r="AA34" s="272"/>
      <c r="AB34" s="272"/>
      <c r="AC34" s="272"/>
      <c r="AD34" s="272"/>
      <c r="AE34" s="272"/>
      <c r="AF34" s="272"/>
      <c r="AG34" s="272"/>
      <c r="AH34" s="272"/>
      <c r="AI34" s="274"/>
    </row>
    <row r="35" spans="1:35" ht="60" customHeight="1">
      <c r="A35" s="5">
        <v>4</v>
      </c>
      <c r="B35" s="269"/>
      <c r="C35" s="270"/>
      <c r="D35" s="270"/>
      <c r="E35" s="271"/>
      <c r="F35" s="272"/>
      <c r="G35" s="272"/>
      <c r="H35" s="272"/>
      <c r="I35" s="272"/>
      <c r="J35" s="272"/>
      <c r="K35" s="272"/>
      <c r="L35" s="272"/>
      <c r="M35" s="272"/>
      <c r="N35" s="272"/>
      <c r="O35" s="272"/>
      <c r="P35" s="272"/>
      <c r="Q35" s="272"/>
      <c r="R35" s="272"/>
      <c r="S35" s="273"/>
      <c r="T35" s="272"/>
      <c r="U35" s="272"/>
      <c r="V35" s="272"/>
      <c r="W35" s="272"/>
      <c r="X35" s="272"/>
      <c r="Y35" s="272"/>
      <c r="Z35" s="272"/>
      <c r="AA35" s="272"/>
      <c r="AB35" s="272"/>
      <c r="AC35" s="272"/>
      <c r="AD35" s="272"/>
      <c r="AE35" s="272"/>
      <c r="AF35" s="272"/>
      <c r="AG35" s="272"/>
      <c r="AH35" s="272"/>
      <c r="AI35" s="274"/>
    </row>
    <row r="36" spans="1:35" ht="60" customHeight="1" thickBot="1">
      <c r="A36" s="5">
        <v>5</v>
      </c>
      <c r="B36" s="277"/>
      <c r="C36" s="278"/>
      <c r="D36" s="278"/>
      <c r="E36" s="279"/>
      <c r="F36" s="280"/>
      <c r="G36" s="280"/>
      <c r="H36" s="280"/>
      <c r="I36" s="280"/>
      <c r="J36" s="280"/>
      <c r="K36" s="280"/>
      <c r="L36" s="280"/>
      <c r="M36" s="280"/>
      <c r="N36" s="280"/>
      <c r="O36" s="280"/>
      <c r="P36" s="280"/>
      <c r="Q36" s="280"/>
      <c r="R36" s="280"/>
      <c r="S36" s="281"/>
      <c r="T36" s="280"/>
      <c r="U36" s="280"/>
      <c r="V36" s="280"/>
      <c r="W36" s="280"/>
      <c r="X36" s="280"/>
      <c r="Y36" s="280"/>
      <c r="Z36" s="280"/>
      <c r="AA36" s="280"/>
      <c r="AB36" s="280"/>
      <c r="AC36" s="280"/>
      <c r="AD36" s="280"/>
      <c r="AE36" s="280"/>
      <c r="AF36" s="280"/>
      <c r="AG36" s="280"/>
      <c r="AH36" s="280"/>
      <c r="AI36" s="282"/>
    </row>
    <row r="37" spans="1:35" ht="24.75" customHeight="1"/>
    <row r="38" spans="1:35" ht="28.5" customHeight="1">
      <c r="A38" s="15" t="s">
        <v>165</v>
      </c>
      <c r="B38" s="14"/>
      <c r="C38" s="14"/>
      <c r="D38" s="14"/>
      <c r="E38" s="14"/>
      <c r="F38" s="14"/>
      <c r="G38" s="14"/>
      <c r="H38" s="14"/>
      <c r="I38" s="14"/>
      <c r="J38" s="14"/>
      <c r="K38" s="14"/>
      <c r="L38" s="14"/>
      <c r="R38" s="16" t="s">
        <v>14</v>
      </c>
      <c r="T38" s="5"/>
    </row>
    <row r="39" spans="1:35" ht="28.5" customHeight="1">
      <c r="A39" s="25">
        <v>1</v>
      </c>
      <c r="B39" s="275" t="s">
        <v>54</v>
      </c>
      <c r="C39" s="275"/>
      <c r="D39" s="275"/>
      <c r="E39" s="275"/>
      <c r="F39" s="275"/>
      <c r="G39" s="275"/>
      <c r="H39" s="275"/>
      <c r="I39" s="275"/>
      <c r="J39" s="275"/>
      <c r="K39" s="275"/>
      <c r="L39" s="275"/>
      <c r="M39" s="275"/>
      <c r="N39" s="275"/>
      <c r="O39" s="275"/>
      <c r="P39" s="275"/>
      <c r="Q39" s="276"/>
      <c r="R39" s="107"/>
      <c r="T39" s="5"/>
    </row>
    <row r="40" spans="1:35" ht="28.5" customHeight="1">
      <c r="A40" s="25">
        <v>2</v>
      </c>
      <c r="B40" s="275" t="s">
        <v>98</v>
      </c>
      <c r="C40" s="275"/>
      <c r="D40" s="275"/>
      <c r="E40" s="275"/>
      <c r="F40" s="275"/>
      <c r="G40" s="275"/>
      <c r="H40" s="275"/>
      <c r="I40" s="275"/>
      <c r="J40" s="275"/>
      <c r="K40" s="275"/>
      <c r="L40" s="275"/>
      <c r="M40" s="275"/>
      <c r="N40" s="275"/>
      <c r="O40" s="275"/>
      <c r="P40" s="275"/>
      <c r="Q40" s="276"/>
      <c r="R40" s="107"/>
      <c r="T40" s="5"/>
    </row>
    <row r="41" spans="1:35" ht="28.5" customHeight="1">
      <c r="A41" s="25">
        <v>3</v>
      </c>
      <c r="B41" s="275" t="s">
        <v>53</v>
      </c>
      <c r="C41" s="275"/>
      <c r="D41" s="275"/>
      <c r="E41" s="275"/>
      <c r="F41" s="275"/>
      <c r="G41" s="275"/>
      <c r="H41" s="275"/>
      <c r="I41" s="275"/>
      <c r="J41" s="275"/>
      <c r="K41" s="275"/>
      <c r="L41" s="275"/>
      <c r="M41" s="275"/>
      <c r="N41" s="275"/>
      <c r="O41" s="275"/>
      <c r="P41" s="275"/>
      <c r="Q41" s="276"/>
      <c r="R41" s="107"/>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7:R14 R5 A1:R4 S1:AJ11 A28:W340 X29:AJ340 X28:AK28 S12:AI14 L15:AJ15 A8:K15 A5:A7 K5:K7" name="範囲1"/>
    <protectedRange sqref="A17:E21 A16:L16 A22:J27 K20:M20 K25:P27 Q24:Y27 Z26:AL27 Y20:AA20 Z25:AE25 AI22:AR24 AF24:AH25 AI25:AT25 AG22:AG23 S22:X23 AR17:BD21 U16:AK16" name="範囲1_2"/>
    <protectedRange sqref="F17:J21 N24:P24 K21:M24 Y17:AA19 S17:X21 Z24:AE24 AI17:AQ21 AB17:AG20 Y21:Y23 Z22:AF23 Z21:AG21 N17:R23 K17:M19" name="範囲1_1_1"/>
    <protectedRange sqref="AJ12:AJ14" name="範囲1_1"/>
    <protectedRange sqref="M16:T16" name="範囲1_2_1"/>
    <protectedRange sqref="B5:J7" name="範囲1_3"/>
  </protectedRanges>
  <mergeCells count="72">
    <mergeCell ref="B41:Q41"/>
    <mergeCell ref="B34:D34"/>
    <mergeCell ref="E34:R34"/>
    <mergeCell ref="S34:AI34"/>
    <mergeCell ref="B35:D35"/>
    <mergeCell ref="E35:R35"/>
    <mergeCell ref="S35:AI35"/>
    <mergeCell ref="B36:D36"/>
    <mergeCell ref="E36:R36"/>
    <mergeCell ref="S36:AI36"/>
    <mergeCell ref="B39:Q39"/>
    <mergeCell ref="B40:Q40"/>
    <mergeCell ref="B32:D32"/>
    <mergeCell ref="E32:R32"/>
    <mergeCell ref="S32:AI32"/>
    <mergeCell ref="B33:D33"/>
    <mergeCell ref="E33:R33"/>
    <mergeCell ref="S33:AI33"/>
    <mergeCell ref="B31:D31"/>
    <mergeCell ref="E31:R31"/>
    <mergeCell ref="S31:AI31"/>
    <mergeCell ref="AI17:AQ17"/>
    <mergeCell ref="B18:C19"/>
    <mergeCell ref="D18:E18"/>
    <mergeCell ref="AI18:AQ18"/>
    <mergeCell ref="D19:E19"/>
    <mergeCell ref="AI19:AQ19"/>
    <mergeCell ref="B20:C21"/>
    <mergeCell ref="D20:E20"/>
    <mergeCell ref="AI20:AQ20"/>
    <mergeCell ref="D21:E21"/>
    <mergeCell ref="AI21:AQ21"/>
    <mergeCell ref="M15:N15"/>
    <mergeCell ref="Q15:R15"/>
    <mergeCell ref="S15:T15"/>
    <mergeCell ref="M16:T16"/>
    <mergeCell ref="B17:E17"/>
    <mergeCell ref="F17:G17"/>
    <mergeCell ref="T17:U17"/>
    <mergeCell ref="Q13:R13"/>
    <mergeCell ref="S13:T13"/>
    <mergeCell ref="B14:D14"/>
    <mergeCell ref="E14:G14"/>
    <mergeCell ref="H14:J14"/>
    <mergeCell ref="K14:L14"/>
    <mergeCell ref="M14:N14"/>
    <mergeCell ref="O14:P14"/>
    <mergeCell ref="Q14:R14"/>
    <mergeCell ref="S14:T14"/>
    <mergeCell ref="B13:D13"/>
    <mergeCell ref="E13:G13"/>
    <mergeCell ref="H13:J13"/>
    <mergeCell ref="K13:L13"/>
    <mergeCell ref="M13:N13"/>
    <mergeCell ref="O13:P13"/>
    <mergeCell ref="B7:I7"/>
    <mergeCell ref="U10:AJ10"/>
    <mergeCell ref="U11:AJ11"/>
    <mergeCell ref="E12:G12"/>
    <mergeCell ref="H12:J12"/>
    <mergeCell ref="K12:L12"/>
    <mergeCell ref="M12:N12"/>
    <mergeCell ref="O12:P12"/>
    <mergeCell ref="Q12:R12"/>
    <mergeCell ref="S12:T12"/>
    <mergeCell ref="E10:T11"/>
    <mergeCell ref="N5:Q5"/>
    <mergeCell ref="N6:Q6"/>
    <mergeCell ref="B5:I5"/>
    <mergeCell ref="L5:M5"/>
    <mergeCell ref="B6:I6"/>
    <mergeCell ref="L6:M6"/>
  </mergeCells>
  <phoneticPr fontId="1"/>
  <conditionalFormatting sqref="AJ13:AJ14">
    <cfRule type="expression" dxfId="27" priority="11">
      <formula>OR($J$6="○",$J$7="○")</formula>
    </cfRule>
  </conditionalFormatting>
  <conditionalFormatting sqref="J5">
    <cfRule type="containsText" dxfId="26" priority="4" operator="containsText" text="○">
      <formula>NOT(ISERROR(SEARCH("○",J5)))</formula>
    </cfRule>
    <cfRule type="containsText" dxfId="25" priority="5" operator="containsText" text="○">
      <formula>NOT(ISERROR(SEARCH("○",J5)))</formula>
    </cfRule>
    <cfRule type="containsText" dxfId="24" priority="8" operator="containsText" text="○">
      <formula>NOT(ISERROR(SEARCH("○",J5)))</formula>
    </cfRule>
    <cfRule type="containsText" dxfId="23" priority="9" operator="containsText" text="○">
      <formula>NOT(ISERROR(SEARCH("○",J5)))</formula>
    </cfRule>
  </conditionalFormatting>
  <conditionalFormatting sqref="J6">
    <cfRule type="containsText" dxfId="22" priority="3" operator="containsText" text="○">
      <formula>NOT(ISERROR(SEARCH("○",J6)))</formula>
    </cfRule>
    <cfRule type="containsText" dxfId="21" priority="6" operator="containsText" text="○">
      <formula>NOT(ISERROR(SEARCH("○",J6)))</formula>
    </cfRule>
  </conditionalFormatting>
  <conditionalFormatting sqref="J7">
    <cfRule type="containsText" dxfId="20" priority="1" operator="containsText" text="○">
      <formula>NOT(ISERROR(SEARCH("○",J7)))</formula>
    </cfRule>
  </conditionalFormatting>
  <dataValidations count="2">
    <dataValidation type="list" allowBlank="1" showInputMessage="1" showErrorMessage="1" sqref="J5:J7">
      <formula1>"○"</formula1>
    </dataValidation>
    <dataValidation imeMode="halfAlpha" allowBlank="1" showInputMessage="1" showErrorMessage="1" sqref="M13:M14 O13:O14 U13:AJ14"/>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06ADA05E-DB5E-4688-8B11-7A9DF141606F}">
            <xm:f>NOT(ISERROR(SEARCH($J$6="○",AJ13)))</xm:f>
            <xm:f>$J$6="○"</xm:f>
            <x14:dxf>
              <fill>
                <patternFill>
                  <bgColor rgb="FFFF0000"/>
                </patternFill>
              </fill>
            </x14:dxf>
          </x14:cfRule>
          <x14:cfRule type="containsText" priority="13" operator="containsText" id="{B440E493-128C-4896-A13B-92E9728B55F4}">
            <xm:f>NOT(ISERROR(SEARCH($J$6="○",AJ13)))</xm:f>
            <xm:f>$J$6="○"</xm:f>
            <x14:dxf>
              <fill>
                <patternFill>
                  <bgColor rgb="FFFFC7CE"/>
                </patternFill>
              </fill>
            </x14:dxf>
          </x14:cfRule>
          <x14:cfRule type="containsText" priority="14" operator="containsText" id="{C5903871-B858-4916-86A4-69934AE4ADB7}">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 xmlns:xm="http://schemas.microsoft.com/office/excel/2006/main">
          <x14:cfRule type="containsText" priority="10" operator="containsText" id="{081863CA-969D-495A-8163-3A0DFC47FC8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7" operator="containsText" id="{201B767D-3059-43DB-93B3-4FCBEB3BC247}">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B2CB3BA8-FA50-4C4F-BF17-E0F361EB4532}">
            <xm:f>NOT(ISERROR(SEARCH($J$7,B7)))</xm:f>
            <xm:f>$J$7</xm:f>
            <x14:dxf>
              <fill>
                <patternFill>
                  <bgColor theme="0"/>
                </patternFill>
              </fill>
            </x14:dxf>
          </x14:cfRule>
          <xm:sqref>B7:I7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H13:J14</xm:sqref>
        </x14:dataValidation>
        <x14:dataValidation type="list" allowBlank="1" showInputMessage="1" showErrorMessage="1">
          <x14:formula1>
            <xm:f>'「費用の概要、積算内訳」記載例'!$C$4:$C$19</xm:f>
          </x14:formula1>
          <xm:sqref>B32:D36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6"/>
  <sheetViews>
    <sheetView view="pageBreakPreview" zoomScale="53" zoomScaleNormal="85" zoomScaleSheetLayoutView="53" workbookViewId="0">
      <selection activeCell="A2" sqref="A2"/>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8" width="10.59765625" style="5" customWidth="1"/>
    <col min="9" max="9" width="11.69921875" style="5" customWidth="1"/>
    <col min="10" max="10" width="7.09765625" style="5" customWidth="1"/>
    <col min="11" max="11" width="17" style="5" customWidth="1"/>
    <col min="12" max="12" width="13.898437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1" width="9.59765625" style="5" customWidth="1"/>
    <col min="32" max="32" width="12.09765625" style="5" customWidth="1"/>
    <col min="33" max="36" width="9.59765625" style="5" customWidth="1"/>
    <col min="37" max="40" width="8.19921875" style="5" customWidth="1"/>
    <col min="41" max="41" width="6.59765625" style="5" customWidth="1"/>
    <col min="42" max="44" width="6.3984375" style="5" customWidth="1"/>
    <col min="45" max="53" width="9" style="5"/>
    <col min="54" max="54" width="9" style="5" customWidth="1"/>
    <col min="55" max="16384" width="9" style="5"/>
  </cols>
  <sheetData>
    <row r="1" spans="1:42" s="18" customFormat="1" ht="42" customHeight="1">
      <c r="A1" s="17" t="s">
        <v>248</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3" t="s">
        <v>181</v>
      </c>
      <c r="B3" s="82"/>
      <c r="C3" s="82"/>
      <c r="D3" s="82"/>
      <c r="E3" s="82"/>
      <c r="F3" s="82"/>
      <c r="G3" s="82"/>
      <c r="H3" s="11"/>
      <c r="I3" s="85" t="s">
        <v>187</v>
      </c>
      <c r="J3" s="86"/>
      <c r="K3" s="86"/>
      <c r="L3" s="86"/>
      <c r="M3" s="86"/>
      <c r="N3" s="86"/>
      <c r="O3" s="86"/>
      <c r="P3" s="86"/>
      <c r="Q3" s="6"/>
      <c r="T3" s="18"/>
      <c r="U3" s="18"/>
      <c r="V3" s="18"/>
      <c r="W3" s="18"/>
      <c r="X3" s="18"/>
      <c r="Y3" s="18"/>
      <c r="Z3" s="18"/>
      <c r="AA3" s="18"/>
      <c r="AB3" s="18"/>
      <c r="AC3" s="18"/>
      <c r="AD3" s="18"/>
      <c r="AE3" s="18"/>
      <c r="AF3" s="18"/>
      <c r="AG3" s="18"/>
      <c r="AH3" s="18"/>
      <c r="AI3" s="18"/>
    </row>
    <row r="4" spans="1:42"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9.25" customHeight="1">
      <c r="A5" s="11"/>
      <c r="B5" s="177" t="s">
        <v>180</v>
      </c>
      <c r="C5" s="178"/>
      <c r="D5" s="178"/>
      <c r="E5" s="178"/>
      <c r="F5" s="178"/>
      <c r="G5" s="178"/>
      <c r="H5" s="178"/>
      <c r="I5" s="179"/>
      <c r="J5" s="87"/>
      <c r="L5" s="180" t="s">
        <v>200</v>
      </c>
      <c r="M5" s="181"/>
      <c r="N5" s="174" t="s">
        <v>236</v>
      </c>
      <c r="O5" s="175"/>
      <c r="P5" s="175"/>
      <c r="Q5" s="176"/>
      <c r="R5" s="1" t="s">
        <v>201</v>
      </c>
      <c r="T5" s="18"/>
      <c r="U5" s="18"/>
      <c r="V5" s="18"/>
      <c r="W5" s="18"/>
      <c r="X5" s="18"/>
      <c r="Y5" s="18"/>
      <c r="Z5" s="18"/>
      <c r="AA5" s="18"/>
      <c r="AB5" s="18"/>
      <c r="AC5" s="18"/>
      <c r="AD5" s="18"/>
      <c r="AE5" s="18"/>
      <c r="AF5" s="18"/>
      <c r="AG5" s="18"/>
      <c r="AH5" s="18"/>
      <c r="AI5" s="18"/>
    </row>
    <row r="6" spans="1:42" s="1" customFormat="1" ht="29.25" customHeight="1">
      <c r="A6" s="11"/>
      <c r="B6" s="182" t="s">
        <v>234</v>
      </c>
      <c r="C6" s="183"/>
      <c r="D6" s="183"/>
      <c r="E6" s="183"/>
      <c r="F6" s="183"/>
      <c r="G6" s="183"/>
      <c r="H6" s="183"/>
      <c r="I6" s="184"/>
      <c r="J6" s="87"/>
      <c r="L6" s="180" t="s">
        <v>62</v>
      </c>
      <c r="M6" s="181"/>
      <c r="N6" s="174" t="s">
        <v>237</v>
      </c>
      <c r="O6" s="175"/>
      <c r="P6" s="175"/>
      <c r="Q6" s="176"/>
      <c r="T6" s="18"/>
      <c r="U6" s="18"/>
      <c r="V6" s="18"/>
      <c r="W6" s="18"/>
      <c r="X6" s="18"/>
      <c r="Y6" s="18"/>
      <c r="Z6" s="18"/>
      <c r="AA6" s="18"/>
      <c r="AB6" s="18"/>
      <c r="AC6" s="18"/>
      <c r="AD6" s="18"/>
      <c r="AE6" s="18"/>
      <c r="AF6" s="18"/>
      <c r="AG6" s="18"/>
      <c r="AH6" s="18"/>
      <c r="AI6" s="18"/>
    </row>
    <row r="7" spans="1:42" s="1" customFormat="1" ht="29.25" customHeight="1">
      <c r="B7" s="182" t="s">
        <v>235</v>
      </c>
      <c r="C7" s="183"/>
      <c r="D7" s="183"/>
      <c r="E7" s="183"/>
      <c r="F7" s="183"/>
      <c r="G7" s="183"/>
      <c r="H7" s="183"/>
      <c r="I7" s="184"/>
      <c r="J7" s="87" t="s">
        <v>233</v>
      </c>
    </row>
    <row r="8" spans="1:42" s="1" customFormat="1" ht="18" customHeight="1"/>
    <row r="9" spans="1:42" s="1" customFormat="1" ht="32.25" customHeight="1" thickBot="1">
      <c r="A9" s="11" t="s">
        <v>79</v>
      </c>
      <c r="Q9" s="13"/>
      <c r="S9" s="2"/>
      <c r="T9" s="3"/>
      <c r="AI9" s="8"/>
      <c r="AJ9" s="8"/>
    </row>
    <row r="10" spans="1:42" s="1" customFormat="1" ht="20.25" customHeight="1" thickBot="1">
      <c r="E10" s="200" t="s">
        <v>10</v>
      </c>
      <c r="F10" s="201"/>
      <c r="G10" s="201"/>
      <c r="H10" s="201"/>
      <c r="I10" s="201"/>
      <c r="J10" s="201"/>
      <c r="K10" s="201"/>
      <c r="L10" s="201"/>
      <c r="M10" s="201"/>
      <c r="N10" s="201"/>
      <c r="O10" s="201"/>
      <c r="P10" s="201"/>
      <c r="Q10" s="201"/>
      <c r="R10" s="201"/>
      <c r="S10" s="201"/>
      <c r="T10" s="202"/>
      <c r="U10" s="185" t="s">
        <v>82</v>
      </c>
      <c r="V10" s="186"/>
      <c r="W10" s="186"/>
      <c r="X10" s="186"/>
      <c r="Y10" s="186"/>
      <c r="Z10" s="186"/>
      <c r="AA10" s="186"/>
      <c r="AB10" s="186"/>
      <c r="AC10" s="186"/>
      <c r="AD10" s="186"/>
      <c r="AE10" s="186"/>
      <c r="AF10" s="186"/>
      <c r="AG10" s="186"/>
      <c r="AH10" s="186"/>
      <c r="AI10" s="186"/>
      <c r="AJ10" s="187"/>
      <c r="AK10" s="8"/>
      <c r="AL10" s="10"/>
      <c r="AM10" s="10"/>
      <c r="AN10" s="10"/>
      <c r="AO10" s="10"/>
      <c r="AP10" s="10"/>
    </row>
    <row r="11" spans="1:42" s="1" customFormat="1" ht="24" customHeight="1" thickBot="1">
      <c r="D11" s="7"/>
      <c r="E11" s="203"/>
      <c r="F11" s="204"/>
      <c r="G11" s="204"/>
      <c r="H11" s="204"/>
      <c r="I11" s="204"/>
      <c r="J11" s="204"/>
      <c r="K11" s="204"/>
      <c r="L11" s="204"/>
      <c r="M11" s="204"/>
      <c r="N11" s="204"/>
      <c r="O11" s="204"/>
      <c r="P11" s="204"/>
      <c r="Q11" s="204"/>
      <c r="R11" s="204"/>
      <c r="S11" s="204"/>
      <c r="T11" s="205"/>
      <c r="U11" s="188" t="s">
        <v>11</v>
      </c>
      <c r="V11" s="189"/>
      <c r="W11" s="189"/>
      <c r="X11" s="189"/>
      <c r="Y11" s="189"/>
      <c r="Z11" s="189"/>
      <c r="AA11" s="189"/>
      <c r="AB11" s="189"/>
      <c r="AC11" s="189"/>
      <c r="AD11" s="189"/>
      <c r="AE11" s="189"/>
      <c r="AF11" s="189"/>
      <c r="AG11" s="189"/>
      <c r="AH11" s="189"/>
      <c r="AI11" s="189"/>
      <c r="AJ11" s="190"/>
      <c r="AK11" s="8"/>
    </row>
    <row r="12" spans="1:42" s="1" customFormat="1" ht="105.75" customHeight="1">
      <c r="E12" s="191" t="s">
        <v>1</v>
      </c>
      <c r="F12" s="192"/>
      <c r="G12" s="192"/>
      <c r="H12" s="193" t="s">
        <v>0</v>
      </c>
      <c r="I12" s="193"/>
      <c r="J12" s="193"/>
      <c r="K12" s="194" t="s">
        <v>202</v>
      </c>
      <c r="L12" s="195"/>
      <c r="M12" s="194" t="s">
        <v>63</v>
      </c>
      <c r="N12" s="195"/>
      <c r="O12" s="194" t="s">
        <v>101</v>
      </c>
      <c r="P12" s="195"/>
      <c r="Q12" s="196" t="s">
        <v>64</v>
      </c>
      <c r="R12" s="197"/>
      <c r="S12" s="198" t="s">
        <v>65</v>
      </c>
      <c r="T12" s="199"/>
      <c r="U12" s="108" t="s">
        <v>2</v>
      </c>
      <c r="V12" s="109" t="s">
        <v>3</v>
      </c>
      <c r="W12" s="109" t="s">
        <v>4</v>
      </c>
      <c r="X12" s="109" t="s">
        <v>58</v>
      </c>
      <c r="Y12" s="109" t="s">
        <v>59</v>
      </c>
      <c r="Z12" s="109" t="s">
        <v>60</v>
      </c>
      <c r="AA12" s="109" t="s">
        <v>182</v>
      </c>
      <c r="AB12" s="109" t="s">
        <v>6</v>
      </c>
      <c r="AC12" s="109" t="s">
        <v>61</v>
      </c>
      <c r="AD12" s="167" t="s">
        <v>13</v>
      </c>
      <c r="AE12" s="167" t="s">
        <v>50</v>
      </c>
      <c r="AF12" s="167" t="s">
        <v>184</v>
      </c>
      <c r="AG12" s="167" t="s">
        <v>52</v>
      </c>
      <c r="AH12" s="167" t="s">
        <v>183</v>
      </c>
      <c r="AI12" s="109" t="s">
        <v>183</v>
      </c>
      <c r="AJ12" s="172" t="s">
        <v>188</v>
      </c>
      <c r="AK12" s="8"/>
    </row>
    <row r="13" spans="1:42" s="1" customFormat="1" ht="37.5" customHeight="1">
      <c r="B13" s="210" t="s">
        <v>84</v>
      </c>
      <c r="C13" s="210"/>
      <c r="D13" s="211"/>
      <c r="E13" s="225" t="s">
        <v>246</v>
      </c>
      <c r="F13" s="226"/>
      <c r="G13" s="226"/>
      <c r="H13" s="227" t="s">
        <v>39</v>
      </c>
      <c r="I13" s="227"/>
      <c r="J13" s="227"/>
      <c r="K13" s="228">
        <v>18</v>
      </c>
      <c r="L13" s="229"/>
      <c r="M13" s="230">
        <f>VLOOKUP(H13,【非表示】基準額!C4:D38,2,FALSE)*K13</f>
        <v>648000</v>
      </c>
      <c r="N13" s="231"/>
      <c r="O13" s="232"/>
      <c r="P13" s="233"/>
      <c r="Q13" s="206">
        <f>SUM(U13:AJ13)</f>
        <v>712490</v>
      </c>
      <c r="R13" s="207"/>
      <c r="S13" s="208">
        <f>Q13-MAX(M13:P13)</f>
        <v>64490</v>
      </c>
      <c r="T13" s="209"/>
      <c r="U13" s="53"/>
      <c r="V13" s="54">
        <v>600400</v>
      </c>
      <c r="W13" s="54"/>
      <c r="X13" s="54"/>
      <c r="Y13" s="54"/>
      <c r="Z13" s="54"/>
      <c r="AA13" s="54"/>
      <c r="AB13" s="54"/>
      <c r="AC13" s="54"/>
      <c r="AD13" s="54">
        <v>112090</v>
      </c>
      <c r="AE13" s="54"/>
      <c r="AF13" s="54"/>
      <c r="AG13" s="54"/>
      <c r="AH13" s="54"/>
      <c r="AI13" s="166"/>
      <c r="AJ13" s="55"/>
      <c r="AK13" s="8"/>
    </row>
    <row r="14" spans="1:42" s="1" customFormat="1" ht="37.5" customHeight="1" thickBot="1">
      <c r="B14" s="210" t="s">
        <v>85</v>
      </c>
      <c r="C14" s="210"/>
      <c r="D14" s="211"/>
      <c r="E14" s="212"/>
      <c r="F14" s="213"/>
      <c r="G14" s="213"/>
      <c r="H14" s="214"/>
      <c r="I14" s="214"/>
      <c r="J14" s="214"/>
      <c r="K14" s="215"/>
      <c r="L14" s="216"/>
      <c r="M14" s="217" t="e">
        <f>VLOOKUP(H14,【非表示】基準額!C5:D39,2,FALSE)*K14</f>
        <v>#N/A</v>
      </c>
      <c r="N14" s="218"/>
      <c r="O14" s="219"/>
      <c r="P14" s="220"/>
      <c r="Q14" s="221">
        <f>O14+S14</f>
        <v>0</v>
      </c>
      <c r="R14" s="222"/>
      <c r="S14" s="223">
        <f>SUM(U14:AJ14)</f>
        <v>0</v>
      </c>
      <c r="T14" s="224"/>
      <c r="U14" s="56"/>
      <c r="V14" s="57"/>
      <c r="W14" s="57"/>
      <c r="X14" s="57"/>
      <c r="Y14" s="57"/>
      <c r="Z14" s="57"/>
      <c r="AA14" s="57"/>
      <c r="AB14" s="57"/>
      <c r="AC14" s="57"/>
      <c r="AD14" s="57"/>
      <c r="AE14" s="57"/>
      <c r="AF14" s="57"/>
      <c r="AG14" s="57"/>
      <c r="AH14" s="57"/>
      <c r="AI14" s="168"/>
      <c r="AJ14" s="169"/>
      <c r="AK14" s="8"/>
    </row>
    <row r="15" spans="1:42" ht="21" customHeight="1">
      <c r="A15" s="1"/>
      <c r="B15" s="103"/>
      <c r="C15" s="103"/>
      <c r="D15" s="103"/>
      <c r="E15" s="6"/>
      <c r="F15" s="6"/>
      <c r="G15" s="6"/>
      <c r="H15" s="6"/>
      <c r="I15" s="6"/>
      <c r="J15" s="132"/>
      <c r="K15" s="132"/>
      <c r="L15" s="132"/>
      <c r="M15" s="234" t="s">
        <v>231</v>
      </c>
      <c r="N15" s="235"/>
      <c r="O15" s="173"/>
      <c r="P15" s="173"/>
      <c r="Q15" s="234" t="s">
        <v>231</v>
      </c>
      <c r="R15" s="235"/>
      <c r="S15" s="234" t="s">
        <v>231</v>
      </c>
      <c r="T15" s="235"/>
      <c r="AI15" s="8"/>
      <c r="AJ15" s="8"/>
    </row>
    <row r="16" spans="1:42" ht="32.25" customHeight="1" thickBot="1">
      <c r="A16" s="11" t="s">
        <v>81</v>
      </c>
      <c r="M16" s="236" t="s">
        <v>232</v>
      </c>
      <c r="N16" s="236"/>
      <c r="O16" s="236"/>
      <c r="P16" s="236"/>
      <c r="Q16" s="236"/>
      <c r="R16" s="236"/>
      <c r="S16" s="236"/>
      <c r="T16" s="236"/>
    </row>
    <row r="17" spans="1:43" ht="24" customHeight="1">
      <c r="A17" s="11"/>
      <c r="B17" s="237" t="s">
        <v>191</v>
      </c>
      <c r="C17" s="237"/>
      <c r="D17" s="237"/>
      <c r="E17" s="238"/>
      <c r="F17" s="239" t="s">
        <v>178</v>
      </c>
      <c r="G17" s="240"/>
      <c r="H17" s="149" t="s">
        <v>198</v>
      </c>
      <c r="I17" s="150" t="s">
        <v>195</v>
      </c>
      <c r="J17" s="7"/>
      <c r="K17" s="161" t="s">
        <v>228</v>
      </c>
      <c r="L17" s="162"/>
      <c r="M17" s="162"/>
      <c r="N17" s="162"/>
      <c r="O17" s="162"/>
      <c r="P17" s="162"/>
      <c r="Q17" s="151"/>
      <c r="R17" s="152"/>
      <c r="S17" s="7"/>
      <c r="T17" s="241" t="s">
        <v>179</v>
      </c>
      <c r="U17" s="242"/>
      <c r="V17" s="163" t="s">
        <v>196</v>
      </c>
      <c r="W17" s="150" t="s">
        <v>197</v>
      </c>
      <c r="X17" s="165"/>
      <c r="Y17" s="164" t="s">
        <v>229</v>
      </c>
      <c r="Z17" s="153"/>
      <c r="AA17" s="153"/>
      <c r="AB17" s="153"/>
      <c r="AC17" s="153"/>
      <c r="AD17" s="153"/>
      <c r="AE17" s="151"/>
      <c r="AF17" s="152"/>
      <c r="AG17" s="171"/>
      <c r="AI17" s="241" t="s">
        <v>177</v>
      </c>
      <c r="AJ17" s="246"/>
      <c r="AK17" s="246"/>
      <c r="AL17" s="246"/>
      <c r="AM17" s="246"/>
      <c r="AN17" s="246"/>
      <c r="AO17" s="246"/>
      <c r="AP17" s="246"/>
      <c r="AQ17" s="247"/>
    </row>
    <row r="18" spans="1:43" ht="24" customHeight="1">
      <c r="B18" s="248" t="s">
        <v>192</v>
      </c>
      <c r="C18" s="249"/>
      <c r="D18" s="251" t="s">
        <v>55</v>
      </c>
      <c r="E18" s="252"/>
      <c r="F18" s="58"/>
      <c r="G18" s="106" t="s">
        <v>66</v>
      </c>
      <c r="H18" s="78"/>
      <c r="I18" s="79"/>
      <c r="K18" s="154" t="s">
        <v>217</v>
      </c>
      <c r="L18" s="12"/>
      <c r="M18" s="12"/>
      <c r="N18" s="12"/>
      <c r="O18" s="12"/>
      <c r="P18" s="12"/>
      <c r="Q18" s="12"/>
      <c r="R18" s="155"/>
      <c r="T18" s="58"/>
      <c r="U18" s="106" t="s">
        <v>66</v>
      </c>
      <c r="V18" s="78"/>
      <c r="W18" s="79"/>
      <c r="X18" s="165"/>
      <c r="Y18" s="154" t="s">
        <v>217</v>
      </c>
      <c r="Z18" s="12"/>
      <c r="AA18" s="12"/>
      <c r="AB18" s="12"/>
      <c r="AC18" s="12"/>
      <c r="AD18" s="12"/>
      <c r="AE18" s="12"/>
      <c r="AF18" s="155"/>
      <c r="AG18" s="12"/>
      <c r="AI18" s="253"/>
      <c r="AJ18" s="254"/>
      <c r="AK18" s="254"/>
      <c r="AL18" s="254"/>
      <c r="AM18" s="254"/>
      <c r="AN18" s="254"/>
      <c r="AO18" s="254"/>
      <c r="AP18" s="254"/>
      <c r="AQ18" s="255"/>
    </row>
    <row r="19" spans="1:43" ht="24" customHeight="1">
      <c r="B19" s="250"/>
      <c r="C19" s="250"/>
      <c r="D19" s="256" t="s">
        <v>56</v>
      </c>
      <c r="E19" s="257"/>
      <c r="F19" s="58">
        <v>5</v>
      </c>
      <c r="G19" s="106" t="s">
        <v>66</v>
      </c>
      <c r="H19" s="78">
        <v>45224</v>
      </c>
      <c r="I19" s="79">
        <v>45238</v>
      </c>
      <c r="K19" s="154"/>
      <c r="L19" s="156">
        <v>3000</v>
      </c>
      <c r="M19" s="12" t="s">
        <v>218</v>
      </c>
      <c r="N19" s="12" t="s">
        <v>219</v>
      </c>
      <c r="O19" s="12"/>
      <c r="P19" s="12"/>
      <c r="Q19" s="12"/>
      <c r="R19" s="155"/>
      <c r="T19" s="58"/>
      <c r="U19" s="106" t="s">
        <v>66</v>
      </c>
      <c r="V19" s="78"/>
      <c r="W19" s="79"/>
      <c r="X19" s="165"/>
      <c r="Y19" s="154"/>
      <c r="Z19" s="156"/>
      <c r="AA19" s="12" t="s">
        <v>218</v>
      </c>
      <c r="AB19" s="12" t="s">
        <v>219</v>
      </c>
      <c r="AC19" s="12"/>
      <c r="AD19" s="12"/>
      <c r="AE19" s="12"/>
      <c r="AF19" s="155"/>
      <c r="AG19" s="12"/>
      <c r="AI19" s="253"/>
      <c r="AJ19" s="254"/>
      <c r="AK19" s="254"/>
      <c r="AL19" s="254"/>
      <c r="AM19" s="254"/>
      <c r="AN19" s="254"/>
      <c r="AO19" s="254"/>
      <c r="AP19" s="254"/>
      <c r="AQ19" s="255"/>
    </row>
    <row r="20" spans="1:43" ht="24" customHeight="1">
      <c r="B20" s="258" t="s">
        <v>230</v>
      </c>
      <c r="C20" s="250"/>
      <c r="D20" s="256" t="s">
        <v>55</v>
      </c>
      <c r="E20" s="257"/>
      <c r="F20" s="58"/>
      <c r="G20" s="106" t="s">
        <v>66</v>
      </c>
      <c r="H20" s="78"/>
      <c r="I20" s="79"/>
      <c r="K20" s="154"/>
      <c r="L20" s="12"/>
      <c r="M20" s="12"/>
      <c r="N20" s="12"/>
      <c r="O20" s="12"/>
      <c r="P20" s="12"/>
      <c r="Q20" s="12"/>
      <c r="R20" s="155"/>
      <c r="T20" s="58"/>
      <c r="U20" s="106" t="s">
        <v>66</v>
      </c>
      <c r="V20" s="78"/>
      <c r="W20" s="79"/>
      <c r="X20" s="165"/>
      <c r="Y20" s="154"/>
      <c r="Z20" s="12"/>
      <c r="AA20" s="12"/>
      <c r="AB20" s="12"/>
      <c r="AC20" s="12"/>
      <c r="AD20" s="12"/>
      <c r="AE20" s="12"/>
      <c r="AF20" s="155"/>
      <c r="AG20" s="12"/>
      <c r="AI20" s="253"/>
      <c r="AJ20" s="254"/>
      <c r="AK20" s="254"/>
      <c r="AL20" s="254"/>
      <c r="AM20" s="254"/>
      <c r="AN20" s="254"/>
      <c r="AO20" s="254"/>
      <c r="AP20" s="254"/>
      <c r="AQ20" s="255"/>
    </row>
    <row r="21" spans="1:43" ht="37.5" customHeight="1" thickBot="1">
      <c r="B21" s="250"/>
      <c r="C21" s="250"/>
      <c r="D21" s="256" t="s">
        <v>56</v>
      </c>
      <c r="E21" s="257"/>
      <c r="F21" s="59"/>
      <c r="G21" s="104" t="s">
        <v>66</v>
      </c>
      <c r="H21" s="80"/>
      <c r="I21" s="81"/>
      <c r="K21" s="154" t="s">
        <v>220</v>
      </c>
      <c r="L21" s="12" t="s">
        <v>221</v>
      </c>
      <c r="M21" s="157">
        <f>2*N23*Q23</f>
        <v>28</v>
      </c>
      <c r="N21" s="12" t="s">
        <v>222</v>
      </c>
      <c r="O21" s="12"/>
      <c r="P21" s="12"/>
      <c r="Q21" s="12"/>
      <c r="R21" s="155"/>
      <c r="T21" s="59"/>
      <c r="U21" s="104" t="s">
        <v>66</v>
      </c>
      <c r="V21" s="80"/>
      <c r="W21" s="81"/>
      <c r="X21" s="165"/>
      <c r="Y21" s="154" t="s">
        <v>220</v>
      </c>
      <c r="Z21" s="12"/>
      <c r="AA21" s="12" t="s">
        <v>221</v>
      </c>
      <c r="AB21" s="157">
        <f>2*AB23*AE23</f>
        <v>0</v>
      </c>
      <c r="AC21" s="12" t="s">
        <v>222</v>
      </c>
      <c r="AD21" s="12"/>
      <c r="AE21" s="12"/>
      <c r="AF21" s="155"/>
      <c r="AG21" s="12"/>
      <c r="AI21" s="259"/>
      <c r="AJ21" s="260"/>
      <c r="AK21" s="260"/>
      <c r="AL21" s="260"/>
      <c r="AM21" s="260"/>
      <c r="AN21" s="260"/>
      <c r="AO21" s="260"/>
      <c r="AP21" s="260"/>
      <c r="AQ21" s="261"/>
    </row>
    <row r="22" spans="1:43" ht="21" customHeight="1">
      <c r="B22" s="5" t="s">
        <v>199</v>
      </c>
      <c r="K22" s="154"/>
      <c r="L22" s="12"/>
      <c r="M22" s="12"/>
      <c r="N22" s="12" t="s">
        <v>223</v>
      </c>
      <c r="O22" s="12"/>
      <c r="P22" s="12"/>
      <c r="Q22" s="12" t="s">
        <v>224</v>
      </c>
      <c r="R22" s="155"/>
      <c r="T22" s="5"/>
      <c r="Y22" s="154"/>
      <c r="Z22" s="12"/>
      <c r="AA22" s="12"/>
      <c r="AB22" s="12" t="s">
        <v>223</v>
      </c>
      <c r="AC22" s="12"/>
      <c r="AD22" s="12"/>
      <c r="AE22" s="12" t="s">
        <v>224</v>
      </c>
      <c r="AF22" s="155"/>
      <c r="AG22" s="12"/>
    </row>
    <row r="23" spans="1:43" ht="21" customHeight="1">
      <c r="B23" s="7"/>
      <c r="K23" s="154"/>
      <c r="L23" s="12" t="s">
        <v>225</v>
      </c>
      <c r="M23" s="12" t="s">
        <v>226</v>
      </c>
      <c r="N23" s="156">
        <v>7</v>
      </c>
      <c r="O23" s="12" t="s">
        <v>66</v>
      </c>
      <c r="P23" s="12" t="s">
        <v>226</v>
      </c>
      <c r="Q23" s="170">
        <v>2</v>
      </c>
      <c r="R23" s="155" t="s">
        <v>227</v>
      </c>
      <c r="T23" s="5"/>
      <c r="Y23" s="154"/>
      <c r="Z23" s="12" t="s">
        <v>225</v>
      </c>
      <c r="AA23" s="12" t="s">
        <v>226</v>
      </c>
      <c r="AB23" s="156"/>
      <c r="AC23" s="12" t="s">
        <v>66</v>
      </c>
      <c r="AD23" s="12" t="s">
        <v>226</v>
      </c>
      <c r="AE23" s="170"/>
      <c r="AF23" s="155" t="s">
        <v>227</v>
      </c>
      <c r="AG23" s="12"/>
    </row>
    <row r="24" spans="1:43" ht="21" customHeight="1" thickBot="1">
      <c r="B24" s="7"/>
      <c r="K24" s="154"/>
      <c r="L24" s="12"/>
      <c r="M24" s="12"/>
      <c r="N24" s="12"/>
      <c r="O24" s="12"/>
      <c r="P24" s="12"/>
      <c r="Q24" s="12"/>
      <c r="R24" s="155"/>
      <c r="T24" s="5"/>
      <c r="Y24" s="158"/>
      <c r="Z24" s="159"/>
      <c r="AA24" s="159"/>
      <c r="AB24" s="159"/>
      <c r="AC24" s="159"/>
      <c r="AD24" s="159"/>
      <c r="AE24" s="159"/>
      <c r="AF24" s="160"/>
      <c r="AG24" s="12"/>
    </row>
    <row r="25" spans="1:43" ht="21" customHeight="1" thickBot="1">
      <c r="B25" s="7"/>
      <c r="K25" s="158"/>
      <c r="L25" s="159"/>
      <c r="M25" s="159"/>
      <c r="N25" s="159"/>
      <c r="O25" s="159"/>
      <c r="P25" s="159"/>
      <c r="Q25" s="159"/>
      <c r="R25" s="160"/>
      <c r="T25" s="5"/>
      <c r="Z25" s="12"/>
      <c r="AA25" s="12"/>
      <c r="AB25" s="12"/>
      <c r="AC25" s="12"/>
      <c r="AD25" s="12"/>
      <c r="AE25" s="12"/>
      <c r="AF25" s="12"/>
      <c r="AG25" s="12"/>
    </row>
    <row r="26" spans="1:43" ht="21" customHeight="1">
      <c r="B26" s="7"/>
      <c r="T26" s="5"/>
    </row>
    <row r="27" spans="1:43" ht="9.75" customHeight="1">
      <c r="B27" s="7"/>
      <c r="T27" s="5"/>
    </row>
    <row r="28" spans="1:43" ht="9.75" customHeight="1">
      <c r="B28" s="105"/>
      <c r="C28" s="14"/>
      <c r="D28" s="14"/>
      <c r="E28" s="14"/>
      <c r="F28" s="14"/>
      <c r="G28" s="14"/>
      <c r="H28" s="14"/>
      <c r="I28" s="14"/>
      <c r="J28" s="14"/>
      <c r="K28" s="14"/>
      <c r="L28" s="14"/>
      <c r="M28" s="14"/>
      <c r="N28" s="14"/>
      <c r="O28" s="14"/>
      <c r="T28" s="5"/>
    </row>
    <row r="29" spans="1:43" ht="32.25" customHeight="1">
      <c r="A29" s="11" t="s">
        <v>193</v>
      </c>
      <c r="B29" s="14"/>
      <c r="C29" s="14"/>
      <c r="D29" s="14"/>
      <c r="E29" s="14"/>
      <c r="F29" s="14"/>
      <c r="G29" s="14"/>
      <c r="H29" s="14"/>
      <c r="I29" s="14"/>
      <c r="J29" s="14"/>
      <c r="K29" s="14"/>
      <c r="L29" s="14"/>
      <c r="M29" s="14"/>
      <c r="N29" s="14"/>
      <c r="O29" s="14"/>
    </row>
    <row r="30" spans="1:43" ht="32.25" customHeight="1" thickBot="1">
      <c r="A30" s="11" t="s">
        <v>194</v>
      </c>
      <c r="B30" s="14"/>
      <c r="C30" s="14"/>
      <c r="D30" s="14"/>
      <c r="E30" s="14"/>
      <c r="F30" s="14"/>
      <c r="G30" s="14"/>
      <c r="H30" s="14"/>
      <c r="I30" s="14"/>
      <c r="J30" s="14"/>
      <c r="K30" s="14"/>
      <c r="L30" s="14"/>
      <c r="M30" s="14"/>
      <c r="N30" s="14"/>
      <c r="O30" s="14"/>
    </row>
    <row r="31" spans="1:43" ht="35.25" customHeight="1" thickBot="1">
      <c r="B31" s="243" t="s">
        <v>67</v>
      </c>
      <c r="C31" s="244"/>
      <c r="D31" s="244"/>
      <c r="E31" s="243" t="s">
        <v>73</v>
      </c>
      <c r="F31" s="244"/>
      <c r="G31" s="244"/>
      <c r="H31" s="244"/>
      <c r="I31" s="244"/>
      <c r="J31" s="244"/>
      <c r="K31" s="244"/>
      <c r="L31" s="244"/>
      <c r="M31" s="244"/>
      <c r="N31" s="244"/>
      <c r="O31" s="244"/>
      <c r="P31" s="244"/>
      <c r="Q31" s="244"/>
      <c r="R31" s="244"/>
      <c r="S31" s="243" t="s">
        <v>74</v>
      </c>
      <c r="T31" s="244"/>
      <c r="U31" s="244"/>
      <c r="V31" s="244"/>
      <c r="W31" s="244"/>
      <c r="X31" s="244"/>
      <c r="Y31" s="244"/>
      <c r="Z31" s="244"/>
      <c r="AA31" s="244"/>
      <c r="AB31" s="244"/>
      <c r="AC31" s="244"/>
      <c r="AD31" s="244"/>
      <c r="AE31" s="244"/>
      <c r="AF31" s="244"/>
      <c r="AG31" s="244"/>
      <c r="AH31" s="244"/>
      <c r="AI31" s="245"/>
    </row>
    <row r="32" spans="1:43" ht="82.5" customHeight="1">
      <c r="A32" s="5">
        <v>1</v>
      </c>
      <c r="B32" s="262" t="s">
        <v>3</v>
      </c>
      <c r="C32" s="263"/>
      <c r="D32" s="264"/>
      <c r="E32" s="284" t="s">
        <v>238</v>
      </c>
      <c r="F32" s="285"/>
      <c r="G32" s="285"/>
      <c r="H32" s="285"/>
      <c r="I32" s="285"/>
      <c r="J32" s="285"/>
      <c r="K32" s="285"/>
      <c r="L32" s="285"/>
      <c r="M32" s="285"/>
      <c r="N32" s="285"/>
      <c r="O32" s="285"/>
      <c r="P32" s="285"/>
      <c r="Q32" s="285"/>
      <c r="R32" s="286"/>
      <c r="S32" s="287" t="s">
        <v>245</v>
      </c>
      <c r="T32" s="285"/>
      <c r="U32" s="285"/>
      <c r="V32" s="285"/>
      <c r="W32" s="285"/>
      <c r="X32" s="285"/>
      <c r="Y32" s="285"/>
      <c r="Z32" s="285"/>
      <c r="AA32" s="285"/>
      <c r="AB32" s="285"/>
      <c r="AC32" s="285"/>
      <c r="AD32" s="285"/>
      <c r="AE32" s="285"/>
      <c r="AF32" s="285"/>
      <c r="AG32" s="285"/>
      <c r="AH32" s="285"/>
      <c r="AI32" s="288"/>
    </row>
    <row r="33" spans="1:35" ht="123.75" customHeight="1">
      <c r="A33" s="5">
        <v>2</v>
      </c>
      <c r="B33" s="269" t="s">
        <v>13</v>
      </c>
      <c r="C33" s="270"/>
      <c r="D33" s="270"/>
      <c r="E33" s="271" t="s">
        <v>239</v>
      </c>
      <c r="F33" s="272"/>
      <c r="G33" s="272"/>
      <c r="H33" s="272"/>
      <c r="I33" s="272"/>
      <c r="J33" s="272"/>
      <c r="K33" s="272"/>
      <c r="L33" s="272"/>
      <c r="M33" s="272"/>
      <c r="N33" s="272"/>
      <c r="O33" s="272"/>
      <c r="P33" s="272"/>
      <c r="Q33" s="272"/>
      <c r="R33" s="283"/>
      <c r="S33" s="273" t="s">
        <v>244</v>
      </c>
      <c r="T33" s="272"/>
      <c r="U33" s="272"/>
      <c r="V33" s="272"/>
      <c r="W33" s="272"/>
      <c r="X33" s="272"/>
      <c r="Y33" s="272"/>
      <c r="Z33" s="272"/>
      <c r="AA33" s="272"/>
      <c r="AB33" s="272"/>
      <c r="AC33" s="272"/>
      <c r="AD33" s="272"/>
      <c r="AE33" s="272"/>
      <c r="AF33" s="272"/>
      <c r="AG33" s="272"/>
      <c r="AH33" s="272"/>
      <c r="AI33" s="274"/>
    </row>
    <row r="34" spans="1:35" ht="126" customHeight="1">
      <c r="A34" s="5">
        <v>3</v>
      </c>
      <c r="B34" s="269" t="s">
        <v>13</v>
      </c>
      <c r="C34" s="270"/>
      <c r="D34" s="270"/>
      <c r="E34" s="271" t="s">
        <v>240</v>
      </c>
      <c r="F34" s="272"/>
      <c r="G34" s="272"/>
      <c r="H34" s="272"/>
      <c r="I34" s="272"/>
      <c r="J34" s="272"/>
      <c r="K34" s="272"/>
      <c r="L34" s="272"/>
      <c r="M34" s="272"/>
      <c r="N34" s="272"/>
      <c r="O34" s="272"/>
      <c r="P34" s="272"/>
      <c r="Q34" s="272"/>
      <c r="R34" s="283"/>
      <c r="S34" s="273" t="s">
        <v>242</v>
      </c>
      <c r="T34" s="272"/>
      <c r="U34" s="272"/>
      <c r="V34" s="272"/>
      <c r="W34" s="272"/>
      <c r="X34" s="272"/>
      <c r="Y34" s="272"/>
      <c r="Z34" s="272"/>
      <c r="AA34" s="272"/>
      <c r="AB34" s="272"/>
      <c r="AC34" s="272"/>
      <c r="AD34" s="272"/>
      <c r="AE34" s="272"/>
      <c r="AF34" s="272"/>
      <c r="AG34" s="272"/>
      <c r="AH34" s="272"/>
      <c r="AI34" s="274"/>
    </row>
    <row r="35" spans="1:35" ht="111" customHeight="1">
      <c r="A35" s="5">
        <v>4</v>
      </c>
      <c r="B35" s="269" t="s">
        <v>13</v>
      </c>
      <c r="C35" s="270"/>
      <c r="D35" s="270"/>
      <c r="E35" s="271" t="s">
        <v>241</v>
      </c>
      <c r="F35" s="272"/>
      <c r="G35" s="272"/>
      <c r="H35" s="272"/>
      <c r="I35" s="272"/>
      <c r="J35" s="272"/>
      <c r="K35" s="272"/>
      <c r="L35" s="272"/>
      <c r="M35" s="272"/>
      <c r="N35" s="272"/>
      <c r="O35" s="272"/>
      <c r="P35" s="272"/>
      <c r="Q35" s="272"/>
      <c r="R35" s="283"/>
      <c r="S35" s="273" t="s">
        <v>243</v>
      </c>
      <c r="T35" s="272"/>
      <c r="U35" s="272"/>
      <c r="V35" s="272"/>
      <c r="W35" s="272"/>
      <c r="X35" s="272"/>
      <c r="Y35" s="272"/>
      <c r="Z35" s="272"/>
      <c r="AA35" s="272"/>
      <c r="AB35" s="272"/>
      <c r="AC35" s="272"/>
      <c r="AD35" s="272"/>
      <c r="AE35" s="272"/>
      <c r="AF35" s="272"/>
      <c r="AG35" s="272"/>
      <c r="AH35" s="272"/>
      <c r="AI35" s="274"/>
    </row>
    <row r="36" spans="1:35" ht="60" customHeight="1" thickBot="1">
      <c r="A36" s="5">
        <v>5</v>
      </c>
      <c r="B36" s="277"/>
      <c r="C36" s="278"/>
      <c r="D36" s="278"/>
      <c r="E36" s="279"/>
      <c r="F36" s="280"/>
      <c r="G36" s="280"/>
      <c r="H36" s="280"/>
      <c r="I36" s="280"/>
      <c r="J36" s="280"/>
      <c r="K36" s="280"/>
      <c r="L36" s="280"/>
      <c r="M36" s="280"/>
      <c r="N36" s="280"/>
      <c r="O36" s="280"/>
      <c r="P36" s="280"/>
      <c r="Q36" s="280"/>
      <c r="R36" s="280"/>
      <c r="S36" s="281"/>
      <c r="T36" s="280"/>
      <c r="U36" s="280"/>
      <c r="V36" s="280"/>
      <c r="W36" s="280"/>
      <c r="X36" s="280"/>
      <c r="Y36" s="280"/>
      <c r="Z36" s="280"/>
      <c r="AA36" s="280"/>
      <c r="AB36" s="280"/>
      <c r="AC36" s="280"/>
      <c r="AD36" s="280"/>
      <c r="AE36" s="280"/>
      <c r="AF36" s="280"/>
      <c r="AG36" s="280"/>
      <c r="AH36" s="280"/>
      <c r="AI36" s="282"/>
    </row>
    <row r="37" spans="1:35" ht="24.75" customHeight="1"/>
    <row r="38" spans="1:35" ht="28.5" customHeight="1">
      <c r="A38" s="15" t="s">
        <v>165</v>
      </c>
      <c r="B38" s="14"/>
      <c r="C38" s="14"/>
      <c r="D38" s="14"/>
      <c r="E38" s="14"/>
      <c r="F38" s="14"/>
      <c r="G38" s="14"/>
      <c r="H38" s="14"/>
      <c r="I38" s="14"/>
      <c r="J38" s="14"/>
      <c r="K38" s="14"/>
      <c r="L38" s="14"/>
      <c r="R38" s="16" t="s">
        <v>14</v>
      </c>
      <c r="T38" s="5"/>
    </row>
    <row r="39" spans="1:35" ht="28.5" customHeight="1">
      <c r="A39" s="25">
        <v>1</v>
      </c>
      <c r="B39" s="275" t="s">
        <v>54</v>
      </c>
      <c r="C39" s="275"/>
      <c r="D39" s="275"/>
      <c r="E39" s="275"/>
      <c r="F39" s="275"/>
      <c r="G39" s="275"/>
      <c r="H39" s="275"/>
      <c r="I39" s="275"/>
      <c r="J39" s="275"/>
      <c r="K39" s="275"/>
      <c r="L39" s="275"/>
      <c r="M39" s="275"/>
      <c r="N39" s="275"/>
      <c r="O39" s="275"/>
      <c r="P39" s="275"/>
      <c r="Q39" s="276"/>
      <c r="R39" s="107"/>
      <c r="T39" s="5"/>
    </row>
    <row r="40" spans="1:35" ht="28.5" customHeight="1">
      <c r="A40" s="25">
        <v>2</v>
      </c>
      <c r="B40" s="275" t="s">
        <v>98</v>
      </c>
      <c r="C40" s="275"/>
      <c r="D40" s="275"/>
      <c r="E40" s="275"/>
      <c r="F40" s="275"/>
      <c r="G40" s="275"/>
      <c r="H40" s="275"/>
      <c r="I40" s="275"/>
      <c r="J40" s="275"/>
      <c r="K40" s="275"/>
      <c r="L40" s="275"/>
      <c r="M40" s="275"/>
      <c r="N40" s="275"/>
      <c r="O40" s="275"/>
      <c r="P40" s="275"/>
      <c r="Q40" s="276"/>
      <c r="R40" s="107"/>
      <c r="T40" s="5"/>
    </row>
    <row r="41" spans="1:35" ht="28.5" customHeight="1">
      <c r="A41" s="25">
        <v>3</v>
      </c>
      <c r="B41" s="275" t="s">
        <v>53</v>
      </c>
      <c r="C41" s="275"/>
      <c r="D41" s="275"/>
      <c r="E41" s="275"/>
      <c r="F41" s="275"/>
      <c r="G41" s="275"/>
      <c r="H41" s="275"/>
      <c r="I41" s="275"/>
      <c r="J41" s="275"/>
      <c r="K41" s="275"/>
      <c r="L41" s="275"/>
      <c r="M41" s="275"/>
      <c r="N41" s="275"/>
      <c r="O41" s="275"/>
      <c r="P41" s="275"/>
      <c r="Q41" s="276"/>
      <c r="R41" s="107"/>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7:R14 R5 A1:R4 S1:AJ11 X29:AJ340 X28:AK28 S12:AI14 L15:AJ15 A8:K15 A5:A7 K5:K7 A28:W340" name="範囲1"/>
    <protectedRange sqref="A17:E21 A16:L16 A22:J27 K20:M20 K25:P27 Q24:Y27 Z26:AL27 Y20:AA20 Z25:AE25 AI22:AR24 AF24:AH25 AI25:AT25 AG22:AG23 S22:X23 AR17:BD21 U16:AK16" name="範囲1_2"/>
    <protectedRange sqref="F17:J21 N24:P24 K21:M24 Y17:AA19 S17:X21 Z24:AE24 AI17:AQ21 AB17:AG20 Y21:Y23 Z22:AF23 Z21:AG21 N17:R23 K17:M19" name="範囲1_1_1"/>
    <protectedRange sqref="AJ12:AJ14" name="範囲1_1"/>
    <protectedRange sqref="M16:T16" name="範囲1_2_1"/>
    <protectedRange sqref="B5:J7" name="範囲1_3"/>
  </protectedRanges>
  <mergeCells count="72">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M15:N15"/>
    <mergeCell ref="Q15:R15"/>
    <mergeCell ref="S15:T15"/>
    <mergeCell ref="M16:T16"/>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1:AJ11"/>
    <mergeCell ref="U10:AJ10"/>
    <mergeCell ref="B6:I6"/>
    <mergeCell ref="B7:I7"/>
    <mergeCell ref="N5:Q5"/>
    <mergeCell ref="N6:Q6"/>
  </mergeCells>
  <phoneticPr fontId="1"/>
  <conditionalFormatting sqref="AJ13:AJ14">
    <cfRule type="expression" dxfId="13" priority="11">
      <formula>OR($J$6="○",$J$7="○")</formula>
    </cfRule>
  </conditionalFormatting>
  <conditionalFormatting sqref="J5">
    <cfRule type="containsText" dxfId="12" priority="4" operator="containsText" text="○">
      <formula>NOT(ISERROR(SEARCH("○",J5)))</formula>
    </cfRule>
    <cfRule type="containsText" dxfId="11" priority="5" operator="containsText" text="○">
      <formula>NOT(ISERROR(SEARCH("○",J5)))</formula>
    </cfRule>
    <cfRule type="containsText" dxfId="10" priority="8" operator="containsText" text="○">
      <formula>NOT(ISERROR(SEARCH("○",J5)))</formula>
    </cfRule>
    <cfRule type="containsText" dxfId="9" priority="9" operator="containsText" text="○">
      <formula>NOT(ISERROR(SEARCH("○",J5)))</formula>
    </cfRule>
  </conditionalFormatting>
  <conditionalFormatting sqref="J6">
    <cfRule type="containsText" dxfId="8" priority="3" operator="containsText" text="○">
      <formula>NOT(ISERROR(SEARCH("○",J6)))</formula>
    </cfRule>
    <cfRule type="containsText" dxfId="7" priority="6" operator="containsText" text="○">
      <formula>NOT(ISERROR(SEARCH("○",J6)))</formula>
    </cfRule>
  </conditionalFormatting>
  <conditionalFormatting sqref="J7">
    <cfRule type="containsText" dxfId="6" priority="1" operator="containsText" text="○">
      <formula>NOT(ISERROR(SEARCH("○",J7)))</formula>
    </cfRule>
  </conditionalFormatting>
  <dataValidations count="2">
    <dataValidation imeMode="halfAlpha" allowBlank="1" showInputMessage="1" showErrorMessage="1" sqref="M13:M14 O13:O14 U13:AJ14"/>
    <dataValidation type="list" allowBlank="1" showInputMessage="1" showErrorMessage="1" sqref="J5:J7">
      <formula1>"○"</formula1>
    </dataValidation>
  </dataValidations>
  <printOptions horizontalCentered="1" verticalCentered="1"/>
  <pageMargins left="0.25" right="0.25" top="0.75" bottom="0.75" header="0.3" footer="0.3"/>
  <pageSetup paperSize="8" scale="44" fitToHeight="0" orientation="landscape" cellComments="asDisplayed" r:id="rId1"/>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3A5B6053-C6C5-4494-93C2-F512926136A7}">
            <xm:f>NOT(ISERROR(SEARCH($J$6="○",AJ13)))</xm:f>
            <xm:f>$J$6="○"</xm:f>
            <x14:dxf>
              <fill>
                <patternFill>
                  <bgColor rgb="FFFF0000"/>
                </patternFill>
              </fill>
            </x14:dxf>
          </x14:cfRule>
          <x14:cfRule type="containsText" priority="13" operator="containsText" id="{2463F6CF-BDFB-414C-8207-14840B794DEF}">
            <xm:f>NOT(ISERROR(SEARCH($J$6="○",AJ13)))</xm:f>
            <xm:f>$J$6="○"</xm:f>
            <x14:dxf>
              <fill>
                <patternFill>
                  <bgColor rgb="FFFFC7CE"/>
                </patternFill>
              </fill>
            </x14:dxf>
          </x14:cfRule>
          <x14:cfRule type="containsText" priority="14" operator="containsText" id="{41A8506C-109C-4BE5-8E1D-37D9CC87A629}">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 xmlns:xm="http://schemas.microsoft.com/office/excel/2006/main">
          <x14:cfRule type="containsText" priority="10" operator="containsText" id="{AFCBE06F-39A5-4474-B56B-27A31C6F922C}">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7" operator="containsText" id="{E0A2C0B4-A1EF-4BB7-B0A7-D966FC520FA9}">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FF02FB94-3DF5-4DA6-8055-42C4B3696BAA}">
            <xm:f>NOT(ISERROR(SEARCH($J$7,B7)))</xm:f>
            <xm:f>$J$7</xm:f>
            <x14:dxf>
              <fill>
                <patternFill>
                  <bgColor theme="0"/>
                </patternFill>
              </fill>
            </x14:dxf>
          </x14:cfRule>
          <xm:sqref>B7:I7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B32:D36</xm:sqref>
        </x14:dataValidation>
        <x14:dataValidation type="list" allowBlank="1" showInputMessage="1" showErrorMessage="1">
          <x14:formula1>
            <xm:f>【非表示】基準額!$C$4:$C$38</xm:f>
          </x14:formula1>
          <xm:sqref>H13:J14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showGridLines="0" view="pageBreakPreview" topLeftCell="A31" zoomScale="57" zoomScaleNormal="70" zoomScaleSheetLayoutView="57" zoomScalePageLayoutView="70" workbookViewId="0">
      <selection activeCell="A2" sqref="A2"/>
    </sheetView>
  </sheetViews>
  <sheetFormatPr defaultColWidth="9" defaultRowHeight="14.4" outlineLevelRow="1" outlineLevelCol="1"/>
  <cols>
    <col min="1" max="2" width="4.59765625" style="91" customWidth="1"/>
    <col min="3" max="3" width="13.8984375" style="91" customWidth="1"/>
    <col min="4" max="4" width="3.8984375" style="91" customWidth="1"/>
    <col min="5" max="5" width="35.59765625" style="91" customWidth="1"/>
    <col min="6" max="6" width="23.19921875" style="91" customWidth="1"/>
    <col min="7" max="8" width="16.3984375" style="91" hidden="1" customWidth="1" outlineLevel="1"/>
    <col min="9" max="9" width="60.8984375" style="91" customWidth="1" collapsed="1"/>
    <col min="10" max="10" width="27.5" style="91" customWidth="1"/>
    <col min="11" max="11" width="26.09765625" style="91" customWidth="1"/>
    <col min="12" max="12" width="15.5" style="91" customWidth="1"/>
    <col min="13" max="13" width="49.09765625" style="91" customWidth="1"/>
    <col min="14" max="14" width="15.69921875" style="91" customWidth="1"/>
    <col min="15" max="15" width="2.19921875" style="91" customWidth="1"/>
    <col min="16" max="16384" width="9" style="91"/>
  </cols>
  <sheetData>
    <row r="1" spans="1:14" ht="62.25" customHeight="1">
      <c r="A1" s="88" t="s">
        <v>249</v>
      </c>
      <c r="B1" s="89"/>
      <c r="C1" s="90"/>
      <c r="I1" s="92"/>
      <c r="K1" s="93"/>
      <c r="L1" s="94"/>
      <c r="M1" s="93"/>
    </row>
    <row r="2" spans="1:14" ht="55.5" customHeight="1">
      <c r="A2" s="52" t="s">
        <v>162</v>
      </c>
      <c r="B2" s="51"/>
      <c r="C2" s="50"/>
      <c r="D2" s="50"/>
      <c r="E2" s="50"/>
      <c r="F2" s="50"/>
      <c r="G2" s="50"/>
      <c r="H2" s="50"/>
      <c r="I2" s="50"/>
      <c r="J2" s="50"/>
      <c r="K2" s="49"/>
      <c r="L2" s="49"/>
      <c r="M2" s="49"/>
      <c r="N2" s="48"/>
    </row>
    <row r="3" spans="1:14" ht="30" customHeight="1">
      <c r="A3" s="47"/>
      <c r="B3" s="46"/>
      <c r="C3" s="45"/>
      <c r="D3" s="45"/>
      <c r="E3" s="45"/>
      <c r="F3" s="45"/>
      <c r="G3" s="45"/>
      <c r="H3" s="45"/>
      <c r="I3" s="290" t="s">
        <v>161</v>
      </c>
      <c r="J3" s="291"/>
      <c r="K3" s="291"/>
      <c r="L3" s="291"/>
      <c r="M3" s="291"/>
      <c r="N3" s="292"/>
    </row>
    <row r="4" spans="1:14" ht="387" customHeight="1">
      <c r="A4" s="44"/>
      <c r="B4" s="43"/>
      <c r="C4" s="293" t="s">
        <v>160</v>
      </c>
      <c r="D4" s="294"/>
      <c r="E4" s="294"/>
      <c r="F4" s="295"/>
      <c r="G4" s="298" t="s">
        <v>215</v>
      </c>
      <c r="H4" s="298"/>
      <c r="I4" s="299" t="s">
        <v>214</v>
      </c>
      <c r="J4" s="300"/>
      <c r="K4" s="301" t="s">
        <v>213</v>
      </c>
      <c r="L4" s="302"/>
      <c r="M4" s="305" t="s">
        <v>212</v>
      </c>
      <c r="N4" s="305"/>
    </row>
    <row r="5" spans="1:14" ht="42.75" customHeight="1">
      <c r="A5" s="42"/>
      <c r="B5" s="41"/>
      <c r="C5" s="296"/>
      <c r="D5" s="296"/>
      <c r="E5" s="296"/>
      <c r="F5" s="297"/>
      <c r="G5" s="148" t="s">
        <v>211</v>
      </c>
      <c r="H5" s="148" t="s">
        <v>210</v>
      </c>
      <c r="I5" s="306" t="s">
        <v>159</v>
      </c>
      <c r="J5" s="307"/>
      <c r="K5" s="303"/>
      <c r="L5" s="304"/>
      <c r="M5" s="308" t="s">
        <v>159</v>
      </c>
      <c r="N5" s="308"/>
    </row>
    <row r="6" spans="1:14" ht="36" customHeight="1">
      <c r="A6" s="35"/>
      <c r="B6" s="34"/>
      <c r="C6" s="309" t="s">
        <v>158</v>
      </c>
      <c r="D6" s="133">
        <v>1</v>
      </c>
      <c r="E6" s="289" t="s">
        <v>157</v>
      </c>
      <c r="F6" s="133" t="s">
        <v>154</v>
      </c>
      <c r="G6" s="147">
        <v>5365</v>
      </c>
      <c r="H6" s="146"/>
      <c r="I6" s="40">
        <f>ROUND(G6*10%,0)</f>
        <v>537</v>
      </c>
      <c r="J6" s="29" t="s">
        <v>137</v>
      </c>
      <c r="K6" s="30">
        <v>537</v>
      </c>
      <c r="L6" s="39" t="s">
        <v>137</v>
      </c>
      <c r="M6" s="30">
        <f>ROUND(G6*5%,0)</f>
        <v>268</v>
      </c>
      <c r="N6" s="29" t="s">
        <v>137</v>
      </c>
    </row>
    <row r="7" spans="1:14" ht="36" customHeight="1">
      <c r="A7" s="35"/>
      <c r="B7" s="34"/>
      <c r="C7" s="309"/>
      <c r="D7" s="133">
        <v>2</v>
      </c>
      <c r="E7" s="289"/>
      <c r="F7" s="133" t="s">
        <v>153</v>
      </c>
      <c r="G7" s="143">
        <v>6836</v>
      </c>
      <c r="H7" s="142"/>
      <c r="I7" s="31">
        <f t="shared" ref="I7:I13" si="0">ROUND(G7*10%,0)</f>
        <v>684</v>
      </c>
      <c r="J7" s="29" t="s">
        <v>137</v>
      </c>
      <c r="K7" s="30">
        <v>684</v>
      </c>
      <c r="L7" s="39" t="s">
        <v>137</v>
      </c>
      <c r="M7" s="30">
        <f t="shared" ref="M7:M13" si="1">ROUND(G7*5%,0)</f>
        <v>342</v>
      </c>
      <c r="N7" s="29" t="s">
        <v>137</v>
      </c>
    </row>
    <row r="8" spans="1:14" ht="36" customHeight="1">
      <c r="A8" s="35"/>
      <c r="B8" s="34"/>
      <c r="C8" s="309"/>
      <c r="D8" s="133">
        <v>3</v>
      </c>
      <c r="E8" s="289"/>
      <c r="F8" s="133" t="s">
        <v>152</v>
      </c>
      <c r="G8" s="143">
        <v>8894</v>
      </c>
      <c r="H8" s="142"/>
      <c r="I8" s="31">
        <f t="shared" si="0"/>
        <v>889</v>
      </c>
      <c r="J8" s="29" t="s">
        <v>137</v>
      </c>
      <c r="K8" s="30">
        <v>889</v>
      </c>
      <c r="L8" s="39" t="s">
        <v>137</v>
      </c>
      <c r="M8" s="30">
        <f t="shared" si="1"/>
        <v>445</v>
      </c>
      <c r="N8" s="29" t="s">
        <v>137</v>
      </c>
    </row>
    <row r="9" spans="1:14" ht="36" customHeight="1">
      <c r="A9" s="35"/>
      <c r="B9" s="34"/>
      <c r="C9" s="309"/>
      <c r="D9" s="133">
        <v>4</v>
      </c>
      <c r="E9" s="310" t="s">
        <v>18</v>
      </c>
      <c r="F9" s="310"/>
      <c r="G9" s="143">
        <v>2306</v>
      </c>
      <c r="H9" s="142"/>
      <c r="I9" s="31">
        <f t="shared" si="0"/>
        <v>231</v>
      </c>
      <c r="J9" s="29" t="s">
        <v>137</v>
      </c>
      <c r="K9" s="30">
        <v>231</v>
      </c>
      <c r="L9" s="39" t="s">
        <v>137</v>
      </c>
      <c r="M9" s="30">
        <f t="shared" si="1"/>
        <v>115</v>
      </c>
      <c r="N9" s="29" t="s">
        <v>137</v>
      </c>
    </row>
    <row r="10" spans="1:14" ht="36" customHeight="1">
      <c r="A10" s="35"/>
      <c r="B10" s="34"/>
      <c r="C10" s="309"/>
      <c r="D10" s="133">
        <v>5</v>
      </c>
      <c r="E10" s="289" t="s">
        <v>156</v>
      </c>
      <c r="F10" s="289"/>
      <c r="G10" s="143">
        <v>2259</v>
      </c>
      <c r="H10" s="142"/>
      <c r="I10" s="31">
        <f t="shared" si="0"/>
        <v>226</v>
      </c>
      <c r="J10" s="29" t="s">
        <v>137</v>
      </c>
      <c r="K10" s="30">
        <v>226</v>
      </c>
      <c r="L10" s="39" t="s">
        <v>137</v>
      </c>
      <c r="M10" s="30">
        <f t="shared" si="1"/>
        <v>113</v>
      </c>
      <c r="N10" s="29" t="s">
        <v>137</v>
      </c>
    </row>
    <row r="11" spans="1:14" ht="36" customHeight="1">
      <c r="A11" s="35"/>
      <c r="B11" s="34"/>
      <c r="C11" s="309"/>
      <c r="D11" s="133">
        <v>6</v>
      </c>
      <c r="E11" s="289" t="s">
        <v>155</v>
      </c>
      <c r="F11" s="133" t="s">
        <v>154</v>
      </c>
      <c r="G11" s="143">
        <v>5644</v>
      </c>
      <c r="H11" s="142"/>
      <c r="I11" s="31">
        <f t="shared" si="0"/>
        <v>564</v>
      </c>
      <c r="J11" s="29" t="s">
        <v>137</v>
      </c>
      <c r="K11" s="30">
        <v>564</v>
      </c>
      <c r="L11" s="39" t="s">
        <v>137</v>
      </c>
      <c r="M11" s="30">
        <f t="shared" si="1"/>
        <v>282</v>
      </c>
      <c r="N11" s="29" t="s">
        <v>137</v>
      </c>
    </row>
    <row r="12" spans="1:14" ht="36" customHeight="1">
      <c r="A12" s="35"/>
      <c r="B12" s="34"/>
      <c r="C12" s="309"/>
      <c r="D12" s="133">
        <v>7</v>
      </c>
      <c r="E12" s="289"/>
      <c r="F12" s="133" t="s">
        <v>153</v>
      </c>
      <c r="G12" s="142">
        <v>7095</v>
      </c>
      <c r="H12" s="142"/>
      <c r="I12" s="31">
        <f t="shared" si="0"/>
        <v>710</v>
      </c>
      <c r="J12" s="29" t="s">
        <v>137</v>
      </c>
      <c r="K12" s="30">
        <v>710</v>
      </c>
      <c r="L12" s="39" t="s">
        <v>137</v>
      </c>
      <c r="M12" s="30">
        <f t="shared" si="1"/>
        <v>355</v>
      </c>
      <c r="N12" s="29" t="s">
        <v>137</v>
      </c>
    </row>
    <row r="13" spans="1:14" ht="36" customHeight="1">
      <c r="A13" s="35"/>
      <c r="B13" s="34"/>
      <c r="C13" s="309"/>
      <c r="D13" s="133">
        <v>8</v>
      </c>
      <c r="E13" s="289"/>
      <c r="F13" s="133" t="s">
        <v>152</v>
      </c>
      <c r="G13" s="142">
        <v>11334</v>
      </c>
      <c r="H13" s="142"/>
      <c r="I13" s="31">
        <f t="shared" si="0"/>
        <v>1133</v>
      </c>
      <c r="J13" s="29" t="s">
        <v>137</v>
      </c>
      <c r="K13" s="30">
        <v>1133</v>
      </c>
      <c r="L13" s="39" t="s">
        <v>137</v>
      </c>
      <c r="M13" s="30">
        <f t="shared" si="1"/>
        <v>567</v>
      </c>
      <c r="N13" s="29" t="s">
        <v>137</v>
      </c>
    </row>
    <row r="14" spans="1:14" ht="36" customHeight="1">
      <c r="A14" s="35"/>
      <c r="B14" s="34"/>
      <c r="C14" s="134" t="s">
        <v>151</v>
      </c>
      <c r="D14" s="133">
        <v>9</v>
      </c>
      <c r="E14" s="289" t="s">
        <v>150</v>
      </c>
      <c r="F14" s="289"/>
      <c r="G14" s="142">
        <v>4440</v>
      </c>
      <c r="H14" s="141">
        <v>16.600000000000001</v>
      </c>
      <c r="I14" s="31">
        <f>ROUND(G14/H14*10%,0)</f>
        <v>27</v>
      </c>
      <c r="J14" s="29" t="s">
        <v>130</v>
      </c>
      <c r="K14" s="30" t="s">
        <v>131</v>
      </c>
      <c r="L14" s="29"/>
      <c r="M14" s="30">
        <f>ROUND(G14/H14*5%,0)</f>
        <v>13</v>
      </c>
      <c r="N14" s="29" t="s">
        <v>130</v>
      </c>
    </row>
    <row r="15" spans="1:14" ht="36" customHeight="1">
      <c r="A15" s="35"/>
      <c r="B15" s="34"/>
      <c r="C15" s="309" t="s">
        <v>149</v>
      </c>
      <c r="D15" s="133">
        <v>10</v>
      </c>
      <c r="E15" s="289" t="s">
        <v>148</v>
      </c>
      <c r="F15" s="289"/>
      <c r="G15" s="143">
        <v>2464</v>
      </c>
      <c r="H15" s="142"/>
      <c r="I15" s="31">
        <f>ROUND(G15*10%*1.3,0)</f>
        <v>320</v>
      </c>
      <c r="J15" s="29" t="s">
        <v>137</v>
      </c>
      <c r="K15" s="30" t="s">
        <v>131</v>
      </c>
      <c r="L15" s="29"/>
      <c r="M15" s="30">
        <f>ROUND(G15*5%*1.3,0)</f>
        <v>160</v>
      </c>
      <c r="N15" s="29" t="s">
        <v>137</v>
      </c>
    </row>
    <row r="16" spans="1:14" ht="36" customHeight="1">
      <c r="A16" s="35"/>
      <c r="B16" s="34"/>
      <c r="C16" s="309"/>
      <c r="D16" s="133">
        <v>11</v>
      </c>
      <c r="E16" s="289" t="s">
        <v>147</v>
      </c>
      <c r="F16" s="289"/>
      <c r="G16" s="143">
        <v>2604</v>
      </c>
      <c r="H16" s="142"/>
      <c r="I16" s="31">
        <f t="shared" ref="I16:I21" si="2">ROUND(G16*10%*1.3,0)</f>
        <v>339</v>
      </c>
      <c r="J16" s="29" t="s">
        <v>137</v>
      </c>
      <c r="K16" s="30" t="s">
        <v>131</v>
      </c>
      <c r="L16" s="29"/>
      <c r="M16" s="30">
        <f t="shared" ref="M16:M23" si="3">ROUND(G16*5%*1.3,0)</f>
        <v>169</v>
      </c>
      <c r="N16" s="29" t="s">
        <v>137</v>
      </c>
    </row>
    <row r="17" spans="1:14" ht="36" customHeight="1">
      <c r="A17" s="35"/>
      <c r="B17" s="34"/>
      <c r="C17" s="309"/>
      <c r="D17" s="133">
        <v>12</v>
      </c>
      <c r="E17" s="289" t="s">
        <v>146</v>
      </c>
      <c r="F17" s="289"/>
      <c r="G17" s="143">
        <v>2395</v>
      </c>
      <c r="H17" s="142"/>
      <c r="I17" s="31">
        <f t="shared" si="2"/>
        <v>311</v>
      </c>
      <c r="J17" s="29" t="s">
        <v>137</v>
      </c>
      <c r="K17" s="30" t="s">
        <v>131</v>
      </c>
      <c r="L17" s="29"/>
      <c r="M17" s="30">
        <f t="shared" si="3"/>
        <v>156</v>
      </c>
      <c r="N17" s="29" t="s">
        <v>137</v>
      </c>
    </row>
    <row r="18" spans="1:14" ht="36" customHeight="1">
      <c r="A18" s="35"/>
      <c r="B18" s="34"/>
      <c r="C18" s="309"/>
      <c r="D18" s="133">
        <v>13</v>
      </c>
      <c r="E18" s="289" t="s">
        <v>145</v>
      </c>
      <c r="F18" s="289"/>
      <c r="G18" s="143">
        <v>1050</v>
      </c>
      <c r="H18" s="142"/>
      <c r="I18" s="31">
        <f t="shared" si="2"/>
        <v>137</v>
      </c>
      <c r="J18" s="29" t="s">
        <v>137</v>
      </c>
      <c r="K18" s="30" t="s">
        <v>131</v>
      </c>
      <c r="L18" s="29"/>
      <c r="M18" s="30">
        <f t="shared" si="3"/>
        <v>68</v>
      </c>
      <c r="N18" s="29" t="s">
        <v>137</v>
      </c>
    </row>
    <row r="19" spans="1:14" ht="36" customHeight="1">
      <c r="A19" s="35"/>
      <c r="B19" s="34"/>
      <c r="C19" s="309"/>
      <c r="D19" s="133">
        <v>14</v>
      </c>
      <c r="E19" s="289" t="s">
        <v>144</v>
      </c>
      <c r="F19" s="289"/>
      <c r="G19" s="143">
        <v>3904</v>
      </c>
      <c r="H19" s="142"/>
      <c r="I19" s="31">
        <f t="shared" si="2"/>
        <v>508</v>
      </c>
      <c r="J19" s="29" t="s">
        <v>137</v>
      </c>
      <c r="K19" s="30" t="s">
        <v>131</v>
      </c>
      <c r="L19" s="29"/>
      <c r="M19" s="30">
        <f t="shared" si="3"/>
        <v>254</v>
      </c>
      <c r="N19" s="29" t="s">
        <v>137</v>
      </c>
    </row>
    <row r="20" spans="1:14" ht="36" customHeight="1">
      <c r="A20" s="35"/>
      <c r="B20" s="34"/>
      <c r="C20" s="309"/>
      <c r="D20" s="133">
        <v>15</v>
      </c>
      <c r="E20" s="289" t="s">
        <v>143</v>
      </c>
      <c r="F20" s="289"/>
      <c r="G20" s="143">
        <v>1566</v>
      </c>
      <c r="H20" s="142"/>
      <c r="I20" s="31">
        <f t="shared" si="2"/>
        <v>204</v>
      </c>
      <c r="J20" s="29" t="s">
        <v>137</v>
      </c>
      <c r="K20" s="30" t="s">
        <v>131</v>
      </c>
      <c r="L20" s="29"/>
      <c r="M20" s="30">
        <f t="shared" si="3"/>
        <v>102</v>
      </c>
      <c r="N20" s="29" t="s">
        <v>137</v>
      </c>
    </row>
    <row r="21" spans="1:14" ht="36" customHeight="1">
      <c r="A21" s="35"/>
      <c r="B21" s="34"/>
      <c r="C21" s="309"/>
      <c r="D21" s="133">
        <v>16</v>
      </c>
      <c r="E21" s="289" t="s">
        <v>142</v>
      </c>
      <c r="F21" s="289"/>
      <c r="G21" s="143">
        <v>1141</v>
      </c>
      <c r="H21" s="142"/>
      <c r="I21" s="31">
        <f t="shared" si="2"/>
        <v>148</v>
      </c>
      <c r="J21" s="29" t="s">
        <v>137</v>
      </c>
      <c r="K21" s="30" t="s">
        <v>131</v>
      </c>
      <c r="L21" s="29"/>
      <c r="M21" s="30">
        <f t="shared" si="3"/>
        <v>74</v>
      </c>
      <c r="N21" s="29" t="s">
        <v>137</v>
      </c>
    </row>
    <row r="22" spans="1:14" s="38" customFormat="1" ht="36" customHeight="1" outlineLevel="1">
      <c r="A22" s="35"/>
      <c r="B22" s="34"/>
      <c r="C22" s="309"/>
      <c r="D22" s="133">
        <v>17</v>
      </c>
      <c r="E22" s="289" t="s">
        <v>141</v>
      </c>
      <c r="F22" s="289"/>
      <c r="G22" s="143">
        <v>4335</v>
      </c>
      <c r="H22" s="142"/>
      <c r="I22" s="30" t="s">
        <v>131</v>
      </c>
      <c r="J22" s="29"/>
      <c r="K22" s="30" t="s">
        <v>131</v>
      </c>
      <c r="L22" s="29"/>
      <c r="M22" s="30">
        <f t="shared" si="3"/>
        <v>282</v>
      </c>
      <c r="N22" s="29" t="s">
        <v>137</v>
      </c>
    </row>
    <row r="23" spans="1:14" s="95" customFormat="1" ht="36" customHeight="1" outlineLevel="1">
      <c r="A23" s="37"/>
      <c r="B23" s="36"/>
      <c r="C23" s="309"/>
      <c r="D23" s="133">
        <v>18</v>
      </c>
      <c r="E23" s="311" t="s">
        <v>31</v>
      </c>
      <c r="F23" s="311"/>
      <c r="G23" s="145">
        <v>252.12364423314503</v>
      </c>
      <c r="H23" s="144"/>
      <c r="I23" s="31">
        <f t="shared" ref="I23" si="4">G23*10%*1.3</f>
        <v>32.776073750308854</v>
      </c>
      <c r="J23" s="29" t="s">
        <v>137</v>
      </c>
      <c r="K23" s="30" t="s">
        <v>131</v>
      </c>
      <c r="L23" s="29"/>
      <c r="M23" s="30">
        <f t="shared" si="3"/>
        <v>16</v>
      </c>
      <c r="N23" s="29" t="s">
        <v>137</v>
      </c>
    </row>
    <row r="24" spans="1:14" ht="36" customHeight="1">
      <c r="A24" s="35"/>
      <c r="B24" s="34"/>
      <c r="C24" s="312" t="s">
        <v>140</v>
      </c>
      <c r="D24" s="133">
        <v>19</v>
      </c>
      <c r="E24" s="289" t="s">
        <v>139</v>
      </c>
      <c r="F24" s="289"/>
      <c r="G24" s="143">
        <v>4746</v>
      </c>
      <c r="H24" s="142"/>
      <c r="I24" s="31">
        <f>ROUND(G24*10%,0)</f>
        <v>475</v>
      </c>
      <c r="J24" s="29" t="s">
        <v>137</v>
      </c>
      <c r="K24" s="30" t="s">
        <v>131</v>
      </c>
      <c r="L24" s="29"/>
      <c r="M24" s="30">
        <f>ROUND(G24*5%,0)</f>
        <v>237</v>
      </c>
      <c r="N24" s="29" t="s">
        <v>137</v>
      </c>
    </row>
    <row r="25" spans="1:14" ht="36" customHeight="1">
      <c r="A25" s="35"/>
      <c r="B25" s="34"/>
      <c r="C25" s="312"/>
      <c r="D25" s="133">
        <v>20</v>
      </c>
      <c r="E25" s="289" t="s">
        <v>138</v>
      </c>
      <c r="F25" s="289"/>
      <c r="G25" s="143">
        <v>6383</v>
      </c>
      <c r="H25" s="142"/>
      <c r="I25" s="31">
        <f>ROUND(G25*10%,0)</f>
        <v>638</v>
      </c>
      <c r="J25" s="29" t="s">
        <v>137</v>
      </c>
      <c r="K25" s="30" t="s">
        <v>131</v>
      </c>
      <c r="L25" s="29"/>
      <c r="M25" s="30">
        <f>ROUND(G25*5%,0)</f>
        <v>319</v>
      </c>
      <c r="N25" s="29" t="s">
        <v>137</v>
      </c>
    </row>
    <row r="26" spans="1:14" ht="36" customHeight="1">
      <c r="A26" s="35"/>
      <c r="B26" s="34"/>
      <c r="C26" s="312" t="s">
        <v>136</v>
      </c>
      <c r="D26" s="133">
        <v>21</v>
      </c>
      <c r="E26" s="289" t="s">
        <v>34</v>
      </c>
      <c r="F26" s="289"/>
      <c r="G26" s="143">
        <v>26260</v>
      </c>
      <c r="H26" s="141">
        <v>69.8</v>
      </c>
      <c r="I26" s="31">
        <f>ROUND(G26/H26*10%,0)</f>
        <v>38</v>
      </c>
      <c r="J26" s="29" t="s">
        <v>130</v>
      </c>
      <c r="K26" s="30" t="s">
        <v>131</v>
      </c>
      <c r="L26" s="29"/>
      <c r="M26" s="30">
        <f>ROUND(G26/H26*5%,0)</f>
        <v>19</v>
      </c>
      <c r="N26" s="29" t="s">
        <v>130</v>
      </c>
    </row>
    <row r="27" spans="1:14" ht="36" customHeight="1">
      <c r="A27" s="35"/>
      <c r="B27" s="34"/>
      <c r="C27" s="312"/>
      <c r="D27" s="133">
        <v>22</v>
      </c>
      <c r="E27" s="289" t="s">
        <v>35</v>
      </c>
      <c r="F27" s="289"/>
      <c r="G27" s="143">
        <v>10182</v>
      </c>
      <c r="H27" s="141">
        <v>25.5</v>
      </c>
      <c r="I27" s="31">
        <f t="shared" ref="I27:I33" si="5">ROUND(G27/H27*10%,0)</f>
        <v>40</v>
      </c>
      <c r="J27" s="29" t="s">
        <v>130</v>
      </c>
      <c r="K27" s="30" t="s">
        <v>131</v>
      </c>
      <c r="L27" s="29"/>
      <c r="M27" s="30">
        <f t="shared" ref="M27:M33" si="6">ROUND(G27/H27*5%,0)</f>
        <v>20</v>
      </c>
      <c r="N27" s="29" t="s">
        <v>130</v>
      </c>
    </row>
    <row r="28" spans="1:14" ht="36" customHeight="1">
      <c r="A28" s="35"/>
      <c r="B28" s="34"/>
      <c r="C28" s="312"/>
      <c r="D28" s="133">
        <v>23</v>
      </c>
      <c r="E28" s="289" t="s">
        <v>36</v>
      </c>
      <c r="F28" s="289"/>
      <c r="G28" s="143">
        <v>33213</v>
      </c>
      <c r="H28" s="141">
        <v>88.3</v>
      </c>
      <c r="I28" s="31">
        <f t="shared" si="5"/>
        <v>38</v>
      </c>
      <c r="J28" s="29" t="s">
        <v>130</v>
      </c>
      <c r="K28" s="30" t="s">
        <v>131</v>
      </c>
      <c r="L28" s="29"/>
      <c r="M28" s="30">
        <f t="shared" si="6"/>
        <v>19</v>
      </c>
      <c r="N28" s="29" t="s">
        <v>130</v>
      </c>
    </row>
    <row r="29" spans="1:14" ht="36" customHeight="1">
      <c r="A29" s="35"/>
      <c r="B29" s="34"/>
      <c r="C29" s="312"/>
      <c r="D29" s="133">
        <v>24</v>
      </c>
      <c r="E29" s="289" t="s">
        <v>135</v>
      </c>
      <c r="F29" s="289"/>
      <c r="G29" s="143">
        <v>32943</v>
      </c>
      <c r="H29" s="141">
        <v>68.900000000000006</v>
      </c>
      <c r="I29" s="31">
        <f t="shared" si="5"/>
        <v>48</v>
      </c>
      <c r="J29" s="29" t="s">
        <v>130</v>
      </c>
      <c r="K29" s="30" t="s">
        <v>131</v>
      </c>
      <c r="L29" s="29"/>
      <c r="M29" s="30">
        <f t="shared" si="6"/>
        <v>24</v>
      </c>
      <c r="N29" s="29" t="s">
        <v>130</v>
      </c>
    </row>
    <row r="30" spans="1:14" ht="36" customHeight="1">
      <c r="A30" s="35"/>
      <c r="B30" s="34"/>
      <c r="C30" s="312"/>
      <c r="D30" s="133">
        <v>25</v>
      </c>
      <c r="E30" s="289" t="s">
        <v>134</v>
      </c>
      <c r="F30" s="289"/>
      <c r="G30" s="143">
        <v>29098</v>
      </c>
      <c r="H30" s="141">
        <v>68.2</v>
      </c>
      <c r="I30" s="31">
        <f t="shared" si="5"/>
        <v>43</v>
      </c>
      <c r="J30" s="29" t="s">
        <v>130</v>
      </c>
      <c r="K30" s="30" t="s">
        <v>131</v>
      </c>
      <c r="L30" s="29"/>
      <c r="M30" s="30">
        <f t="shared" si="6"/>
        <v>21</v>
      </c>
      <c r="N30" s="29" t="s">
        <v>130</v>
      </c>
    </row>
    <row r="31" spans="1:14" ht="36" customHeight="1">
      <c r="A31" s="35"/>
      <c r="B31" s="34"/>
      <c r="C31" s="312"/>
      <c r="D31" s="133">
        <v>26</v>
      </c>
      <c r="E31" s="289" t="s">
        <v>39</v>
      </c>
      <c r="F31" s="289"/>
      <c r="G31" s="143">
        <v>5499</v>
      </c>
      <c r="H31" s="141">
        <v>15.1</v>
      </c>
      <c r="I31" s="31">
        <f t="shared" si="5"/>
        <v>36</v>
      </c>
      <c r="J31" s="29" t="s">
        <v>130</v>
      </c>
      <c r="K31" s="30" t="s">
        <v>131</v>
      </c>
      <c r="L31" s="29"/>
      <c r="M31" s="30">
        <f t="shared" si="6"/>
        <v>18</v>
      </c>
      <c r="N31" s="29" t="s">
        <v>130</v>
      </c>
    </row>
    <row r="32" spans="1:14" ht="36" customHeight="1">
      <c r="A32" s="35"/>
      <c r="B32" s="34"/>
      <c r="C32" s="312"/>
      <c r="D32" s="133">
        <v>27</v>
      </c>
      <c r="E32" s="317" t="s">
        <v>133</v>
      </c>
      <c r="F32" s="317"/>
      <c r="G32" s="142">
        <v>21621</v>
      </c>
      <c r="H32" s="141">
        <v>57.8</v>
      </c>
      <c r="I32" s="31">
        <f t="shared" si="5"/>
        <v>37</v>
      </c>
      <c r="J32" s="29" t="s">
        <v>130</v>
      </c>
      <c r="K32" s="30" t="s">
        <v>131</v>
      </c>
      <c r="L32" s="29"/>
      <c r="M32" s="30">
        <f t="shared" si="6"/>
        <v>19</v>
      </c>
      <c r="N32" s="29" t="s">
        <v>130</v>
      </c>
    </row>
    <row r="33" spans="1:14" ht="36" customHeight="1">
      <c r="A33" s="33"/>
      <c r="B33" s="32"/>
      <c r="C33" s="312"/>
      <c r="D33" s="133">
        <v>28</v>
      </c>
      <c r="E33" s="317" t="s">
        <v>132</v>
      </c>
      <c r="F33" s="317"/>
      <c r="G33" s="142">
        <v>8293</v>
      </c>
      <c r="H33" s="141">
        <v>23.4</v>
      </c>
      <c r="I33" s="31">
        <f t="shared" si="5"/>
        <v>35</v>
      </c>
      <c r="J33" s="29" t="s">
        <v>130</v>
      </c>
      <c r="K33" s="30" t="s">
        <v>131</v>
      </c>
      <c r="L33" s="29"/>
      <c r="M33" s="30">
        <f t="shared" si="6"/>
        <v>18</v>
      </c>
      <c r="N33" s="29" t="s">
        <v>130</v>
      </c>
    </row>
    <row r="34" spans="1:14" ht="409.5" customHeight="1">
      <c r="A34" s="318" t="s">
        <v>57</v>
      </c>
      <c r="B34" s="319"/>
      <c r="C34" s="319"/>
      <c r="D34" s="319"/>
      <c r="E34" s="319"/>
      <c r="F34" s="320"/>
      <c r="G34" s="140"/>
      <c r="H34" s="139"/>
      <c r="I34" s="324" t="s">
        <v>209</v>
      </c>
      <c r="J34" s="325"/>
      <c r="K34" s="328" t="s">
        <v>208</v>
      </c>
      <c r="L34" s="329"/>
      <c r="M34" s="328" t="s">
        <v>129</v>
      </c>
      <c r="N34" s="329"/>
    </row>
    <row r="35" spans="1:14" ht="95.25" customHeight="1">
      <c r="A35" s="321"/>
      <c r="B35" s="322"/>
      <c r="C35" s="322"/>
      <c r="D35" s="322"/>
      <c r="E35" s="322"/>
      <c r="F35" s="323"/>
      <c r="G35" s="140"/>
      <c r="H35" s="139"/>
      <c r="I35" s="326"/>
      <c r="J35" s="327"/>
      <c r="K35" s="330"/>
      <c r="L35" s="331"/>
      <c r="M35" s="330"/>
      <c r="N35" s="331"/>
    </row>
    <row r="36" spans="1:14" ht="83.25" customHeight="1">
      <c r="A36" s="313" t="s">
        <v>128</v>
      </c>
      <c r="B36" s="314"/>
      <c r="C36" s="314"/>
      <c r="D36" s="314"/>
      <c r="E36" s="314"/>
      <c r="F36" s="315"/>
      <c r="G36" s="138"/>
      <c r="H36" s="137"/>
      <c r="I36" s="316" t="s">
        <v>207</v>
      </c>
      <c r="J36" s="316"/>
      <c r="K36" s="316"/>
      <c r="L36" s="316"/>
      <c r="M36" s="316"/>
      <c r="N36" s="316"/>
    </row>
    <row r="37" spans="1:14" ht="22.5" customHeight="1">
      <c r="A37" s="96"/>
      <c r="B37" s="96"/>
      <c r="C37" s="96"/>
      <c r="D37" s="96"/>
      <c r="E37" s="96"/>
      <c r="F37" s="96"/>
      <c r="G37" s="136"/>
      <c r="H37" s="135"/>
      <c r="I37" s="28"/>
      <c r="J37" s="28"/>
      <c r="K37" s="28"/>
      <c r="L37" s="28"/>
      <c r="M37" s="28"/>
      <c r="N37" s="28"/>
    </row>
    <row r="38" spans="1:14" s="99" customFormat="1" ht="34.5" customHeight="1">
      <c r="A38" s="97" t="s">
        <v>127</v>
      </c>
      <c r="B38" s="97"/>
      <c r="C38" s="98"/>
      <c r="D38" s="98"/>
      <c r="E38" s="97"/>
      <c r="F38" s="98"/>
      <c r="G38" s="27"/>
      <c r="H38" s="27"/>
      <c r="I38" s="27"/>
      <c r="J38" s="27"/>
      <c r="K38" s="26"/>
      <c r="L38" s="26"/>
      <c r="M38" s="26"/>
    </row>
    <row r="39" spans="1:14" s="99" customFormat="1" ht="34.5" customHeight="1">
      <c r="A39" s="100" t="s">
        <v>126</v>
      </c>
      <c r="B39" s="100"/>
      <c r="C39" s="100"/>
      <c r="D39" s="100"/>
      <c r="E39" s="100"/>
      <c r="F39" s="100"/>
      <c r="G39" s="100"/>
      <c r="H39" s="100"/>
      <c r="I39" s="100"/>
      <c r="J39" s="100"/>
      <c r="K39" s="101"/>
      <c r="L39" s="101"/>
      <c r="M39" s="101"/>
    </row>
    <row r="40" spans="1:14" s="99" customFormat="1" ht="34.5" customHeight="1">
      <c r="A40" s="100" t="s">
        <v>125</v>
      </c>
      <c r="B40" s="100"/>
      <c r="C40" s="100"/>
      <c r="D40" s="100"/>
      <c r="E40" s="100"/>
      <c r="F40" s="100"/>
      <c r="G40" s="100"/>
      <c r="H40" s="100"/>
      <c r="I40" s="100"/>
      <c r="J40" s="100"/>
      <c r="K40" s="101"/>
      <c r="L40" s="101"/>
      <c r="M40" s="101"/>
    </row>
    <row r="41" spans="1:14" s="99" customFormat="1" ht="34.5" customHeight="1">
      <c r="A41" s="100"/>
      <c r="B41" s="100"/>
      <c r="C41" s="97" t="s">
        <v>124</v>
      </c>
      <c r="D41" s="100"/>
      <c r="E41" s="100"/>
      <c r="F41" s="100"/>
      <c r="G41" s="100"/>
      <c r="H41" s="100"/>
      <c r="I41" s="100"/>
      <c r="J41" s="100"/>
      <c r="K41" s="101"/>
      <c r="L41" s="101"/>
      <c r="M41" s="101"/>
    </row>
    <row r="42" spans="1:14" s="99" customFormat="1" ht="34.5" customHeight="1">
      <c r="A42" s="100" t="s">
        <v>123</v>
      </c>
      <c r="B42" s="100"/>
      <c r="C42" s="100"/>
      <c r="D42" s="100"/>
      <c r="E42" s="100"/>
      <c r="F42" s="100"/>
      <c r="G42" s="100"/>
      <c r="H42" s="100"/>
      <c r="I42" s="100"/>
      <c r="J42" s="100"/>
      <c r="K42" s="101"/>
      <c r="L42" s="101"/>
      <c r="M42" s="101"/>
    </row>
    <row r="43" spans="1:14" s="99" customFormat="1" ht="34.5" customHeight="1">
      <c r="A43" s="97" t="s">
        <v>122</v>
      </c>
      <c r="B43" s="97"/>
      <c r="C43" s="102"/>
      <c r="D43" s="102"/>
      <c r="E43" s="102"/>
      <c r="F43" s="102"/>
      <c r="G43" s="102"/>
      <c r="H43" s="102"/>
      <c r="I43" s="102"/>
      <c r="J43" s="102"/>
      <c r="K43" s="102"/>
      <c r="L43" s="102"/>
      <c r="M43" s="102"/>
      <c r="N43" s="100"/>
    </row>
    <row r="44" spans="1:14" s="99" customFormat="1" ht="34.5" customHeight="1">
      <c r="A44" s="97"/>
      <c r="B44" s="97" t="s">
        <v>121</v>
      </c>
      <c r="C44" s="102"/>
      <c r="D44" s="102"/>
      <c r="E44" s="102"/>
      <c r="F44" s="102"/>
      <c r="G44" s="102"/>
      <c r="H44" s="102"/>
      <c r="I44" s="102"/>
      <c r="J44" s="102"/>
      <c r="K44" s="102"/>
      <c r="L44" s="102"/>
      <c r="M44" s="102"/>
      <c r="N44" s="100"/>
    </row>
    <row r="45" spans="1:14" s="99" customFormat="1" ht="34.5" customHeight="1">
      <c r="A45" s="100" t="s">
        <v>120</v>
      </c>
      <c r="K45" s="101"/>
      <c r="L45" s="101"/>
      <c r="M45" s="101"/>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59" zoomScaleNormal="85" zoomScaleSheetLayoutView="59" workbookViewId="0">
      <pane ySplit="3" topLeftCell="A10" activePane="bottomLeft" state="frozen"/>
      <selection activeCell="I17" sqref="I17"/>
      <selection pane="bottomLeft" activeCell="U15" sqref="U15:AK15"/>
    </sheetView>
  </sheetViews>
  <sheetFormatPr defaultColWidth="9" defaultRowHeight="17.399999999999999"/>
  <cols>
    <col min="1" max="1" width="2.09765625" style="5" customWidth="1"/>
    <col min="2" max="2" width="4.3984375" style="5" customWidth="1"/>
    <col min="3" max="3" width="29.89843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3984375" style="5" customWidth="1"/>
    <col min="45" max="16384" width="9" style="5"/>
  </cols>
  <sheetData>
    <row r="1" spans="1:37" ht="24.75" customHeight="1"/>
    <row r="2" spans="1:37" ht="24.75" customHeight="1" thickBot="1">
      <c r="A2" s="7" t="s">
        <v>99</v>
      </c>
      <c r="L2" s="5"/>
    </row>
    <row r="3" spans="1:37" ht="24.75" customHeight="1" thickBot="1">
      <c r="B3" s="19"/>
      <c r="C3" s="20" t="s">
        <v>67</v>
      </c>
      <c r="D3" s="356" t="s">
        <v>75</v>
      </c>
      <c r="E3" s="357"/>
      <c r="F3" s="357"/>
      <c r="G3" s="357"/>
      <c r="H3" s="357"/>
      <c r="I3" s="357"/>
      <c r="J3" s="357"/>
      <c r="K3" s="357"/>
      <c r="L3" s="357"/>
      <c r="M3" s="357"/>
      <c r="N3" s="357"/>
      <c r="O3" s="357"/>
      <c r="P3" s="357"/>
      <c r="Q3" s="357"/>
      <c r="R3" s="357"/>
      <c r="S3" s="357"/>
      <c r="T3" s="358"/>
      <c r="U3" s="357" t="s">
        <v>76</v>
      </c>
      <c r="V3" s="357"/>
      <c r="W3" s="357"/>
      <c r="X3" s="357"/>
      <c r="Y3" s="357"/>
      <c r="Z3" s="357"/>
      <c r="AA3" s="357"/>
      <c r="AB3" s="357"/>
      <c r="AC3" s="357"/>
      <c r="AD3" s="357"/>
      <c r="AE3" s="357"/>
      <c r="AF3" s="357"/>
      <c r="AG3" s="357"/>
      <c r="AH3" s="357"/>
      <c r="AI3" s="357"/>
      <c r="AJ3" s="357"/>
      <c r="AK3" s="358"/>
    </row>
    <row r="4" spans="1:37" ht="57.75" customHeight="1">
      <c r="B4" s="337" t="s">
        <v>11</v>
      </c>
      <c r="C4" s="21" t="s">
        <v>2</v>
      </c>
      <c r="D4" s="340" t="s">
        <v>163</v>
      </c>
      <c r="E4" s="341"/>
      <c r="F4" s="341"/>
      <c r="G4" s="341"/>
      <c r="H4" s="341"/>
      <c r="I4" s="341"/>
      <c r="J4" s="341"/>
      <c r="K4" s="341"/>
      <c r="L4" s="341"/>
      <c r="M4" s="341"/>
      <c r="N4" s="341"/>
      <c r="O4" s="341"/>
      <c r="P4" s="341"/>
      <c r="Q4" s="341"/>
      <c r="R4" s="341"/>
      <c r="S4" s="341"/>
      <c r="T4" s="342"/>
      <c r="U4" s="343" t="s">
        <v>190</v>
      </c>
      <c r="V4" s="343"/>
      <c r="W4" s="343"/>
      <c r="X4" s="343"/>
      <c r="Y4" s="343"/>
      <c r="Z4" s="343"/>
      <c r="AA4" s="343"/>
      <c r="AB4" s="343"/>
      <c r="AC4" s="343"/>
      <c r="AD4" s="343"/>
      <c r="AE4" s="343"/>
      <c r="AF4" s="343"/>
      <c r="AG4" s="343"/>
      <c r="AH4" s="343"/>
      <c r="AI4" s="343"/>
      <c r="AJ4" s="343"/>
      <c r="AK4" s="344"/>
    </row>
    <row r="5" spans="1:37" ht="126.75" customHeight="1">
      <c r="B5" s="338"/>
      <c r="C5" s="22" t="s">
        <v>3</v>
      </c>
      <c r="D5" s="353" t="s">
        <v>164</v>
      </c>
      <c r="E5" s="354"/>
      <c r="F5" s="354"/>
      <c r="G5" s="354"/>
      <c r="H5" s="354"/>
      <c r="I5" s="354"/>
      <c r="J5" s="354"/>
      <c r="K5" s="354"/>
      <c r="L5" s="354"/>
      <c r="M5" s="354"/>
      <c r="N5" s="354"/>
      <c r="O5" s="354"/>
      <c r="P5" s="354"/>
      <c r="Q5" s="354"/>
      <c r="R5" s="354"/>
      <c r="S5" s="354"/>
      <c r="T5" s="355"/>
      <c r="U5" s="348" t="s">
        <v>189</v>
      </c>
      <c r="V5" s="348"/>
      <c r="W5" s="348"/>
      <c r="X5" s="348"/>
      <c r="Y5" s="348"/>
      <c r="Z5" s="348"/>
      <c r="AA5" s="348"/>
      <c r="AB5" s="348"/>
      <c r="AC5" s="348"/>
      <c r="AD5" s="348"/>
      <c r="AE5" s="348"/>
      <c r="AF5" s="348"/>
      <c r="AG5" s="348"/>
      <c r="AH5" s="348"/>
      <c r="AI5" s="348"/>
      <c r="AJ5" s="348"/>
      <c r="AK5" s="349"/>
    </row>
    <row r="6" spans="1:37" ht="57.75" customHeight="1">
      <c r="B6" s="338"/>
      <c r="C6" s="22" t="s">
        <v>4</v>
      </c>
      <c r="D6" s="353" t="s">
        <v>102</v>
      </c>
      <c r="E6" s="354"/>
      <c r="F6" s="354"/>
      <c r="G6" s="354"/>
      <c r="H6" s="354"/>
      <c r="I6" s="354"/>
      <c r="J6" s="354"/>
      <c r="K6" s="354"/>
      <c r="L6" s="354"/>
      <c r="M6" s="354"/>
      <c r="N6" s="354"/>
      <c r="O6" s="354"/>
      <c r="P6" s="354"/>
      <c r="Q6" s="354"/>
      <c r="R6" s="354"/>
      <c r="S6" s="354"/>
      <c r="T6" s="355"/>
      <c r="U6" s="348" t="s">
        <v>100</v>
      </c>
      <c r="V6" s="348"/>
      <c r="W6" s="348"/>
      <c r="X6" s="348"/>
      <c r="Y6" s="348"/>
      <c r="Z6" s="348"/>
      <c r="AA6" s="348"/>
      <c r="AB6" s="348"/>
      <c r="AC6" s="348"/>
      <c r="AD6" s="348"/>
      <c r="AE6" s="348"/>
      <c r="AF6" s="348"/>
      <c r="AG6" s="348"/>
      <c r="AH6" s="348"/>
      <c r="AI6" s="348"/>
      <c r="AJ6" s="348"/>
      <c r="AK6" s="349"/>
    </row>
    <row r="7" spans="1:37" ht="57.75" customHeight="1">
      <c r="B7" s="338"/>
      <c r="C7" s="22" t="s">
        <v>58</v>
      </c>
      <c r="D7" s="353" t="s">
        <v>103</v>
      </c>
      <c r="E7" s="354"/>
      <c r="F7" s="354"/>
      <c r="G7" s="354"/>
      <c r="H7" s="354"/>
      <c r="I7" s="354"/>
      <c r="J7" s="354"/>
      <c r="K7" s="354"/>
      <c r="L7" s="354"/>
      <c r="M7" s="354"/>
      <c r="N7" s="354"/>
      <c r="O7" s="354"/>
      <c r="P7" s="354"/>
      <c r="Q7" s="354"/>
      <c r="R7" s="354"/>
      <c r="S7" s="354"/>
      <c r="T7" s="355"/>
      <c r="U7" s="348" t="s">
        <v>87</v>
      </c>
      <c r="V7" s="348"/>
      <c r="W7" s="348"/>
      <c r="X7" s="348"/>
      <c r="Y7" s="348"/>
      <c r="Z7" s="348"/>
      <c r="AA7" s="348"/>
      <c r="AB7" s="348"/>
      <c r="AC7" s="348"/>
      <c r="AD7" s="348"/>
      <c r="AE7" s="348"/>
      <c r="AF7" s="348"/>
      <c r="AG7" s="348"/>
      <c r="AH7" s="348"/>
      <c r="AI7" s="348"/>
      <c r="AJ7" s="348"/>
      <c r="AK7" s="349"/>
    </row>
    <row r="8" spans="1:37" ht="57.75" customHeight="1">
      <c r="B8" s="338"/>
      <c r="C8" s="22" t="s">
        <v>59</v>
      </c>
      <c r="D8" s="353" t="s">
        <v>104</v>
      </c>
      <c r="E8" s="354"/>
      <c r="F8" s="354"/>
      <c r="G8" s="354"/>
      <c r="H8" s="354"/>
      <c r="I8" s="354"/>
      <c r="J8" s="354"/>
      <c r="K8" s="354"/>
      <c r="L8" s="354"/>
      <c r="M8" s="354"/>
      <c r="N8" s="354"/>
      <c r="O8" s="354"/>
      <c r="P8" s="354"/>
      <c r="Q8" s="354"/>
      <c r="R8" s="354"/>
      <c r="S8" s="354"/>
      <c r="T8" s="355"/>
      <c r="U8" s="348" t="s">
        <v>204</v>
      </c>
      <c r="V8" s="348"/>
      <c r="W8" s="348"/>
      <c r="X8" s="348"/>
      <c r="Y8" s="348"/>
      <c r="Z8" s="348"/>
      <c r="AA8" s="348"/>
      <c r="AB8" s="348"/>
      <c r="AC8" s="348"/>
      <c r="AD8" s="348"/>
      <c r="AE8" s="348"/>
      <c r="AF8" s="348"/>
      <c r="AG8" s="348"/>
      <c r="AH8" s="348"/>
      <c r="AI8" s="348"/>
      <c r="AJ8" s="348"/>
      <c r="AK8" s="349"/>
    </row>
    <row r="9" spans="1:37" ht="57.75" customHeight="1">
      <c r="B9" s="338"/>
      <c r="C9" s="22" t="s">
        <v>60</v>
      </c>
      <c r="D9" s="353" t="s">
        <v>105</v>
      </c>
      <c r="E9" s="354"/>
      <c r="F9" s="354"/>
      <c r="G9" s="354"/>
      <c r="H9" s="354"/>
      <c r="I9" s="354"/>
      <c r="J9" s="354"/>
      <c r="K9" s="354"/>
      <c r="L9" s="354"/>
      <c r="M9" s="354"/>
      <c r="N9" s="354"/>
      <c r="O9" s="354"/>
      <c r="P9" s="354"/>
      <c r="Q9" s="354"/>
      <c r="R9" s="354"/>
      <c r="S9" s="354"/>
      <c r="T9" s="355"/>
      <c r="U9" s="348" t="s">
        <v>92</v>
      </c>
      <c r="V9" s="348"/>
      <c r="W9" s="348"/>
      <c r="X9" s="348"/>
      <c r="Y9" s="348"/>
      <c r="Z9" s="348"/>
      <c r="AA9" s="348"/>
      <c r="AB9" s="348"/>
      <c r="AC9" s="348"/>
      <c r="AD9" s="348"/>
      <c r="AE9" s="348"/>
      <c r="AF9" s="348"/>
      <c r="AG9" s="348"/>
      <c r="AH9" s="348"/>
      <c r="AI9" s="348"/>
      <c r="AJ9" s="348"/>
      <c r="AK9" s="349"/>
    </row>
    <row r="10" spans="1:37" ht="57.75" customHeight="1">
      <c r="B10" s="338"/>
      <c r="C10" s="22" t="s">
        <v>5</v>
      </c>
      <c r="D10" s="353" t="s">
        <v>216</v>
      </c>
      <c r="E10" s="354"/>
      <c r="F10" s="354"/>
      <c r="G10" s="354"/>
      <c r="H10" s="354"/>
      <c r="I10" s="354"/>
      <c r="J10" s="354"/>
      <c r="K10" s="354"/>
      <c r="L10" s="354"/>
      <c r="M10" s="354"/>
      <c r="N10" s="354"/>
      <c r="O10" s="354"/>
      <c r="P10" s="354"/>
      <c r="Q10" s="354"/>
      <c r="R10" s="354"/>
      <c r="S10" s="354"/>
      <c r="T10" s="355"/>
      <c r="U10" s="348" t="s">
        <v>77</v>
      </c>
      <c r="V10" s="348"/>
      <c r="W10" s="348"/>
      <c r="X10" s="348"/>
      <c r="Y10" s="348"/>
      <c r="Z10" s="348"/>
      <c r="AA10" s="348"/>
      <c r="AB10" s="348"/>
      <c r="AC10" s="348"/>
      <c r="AD10" s="348"/>
      <c r="AE10" s="348"/>
      <c r="AF10" s="348"/>
      <c r="AG10" s="348"/>
      <c r="AH10" s="348"/>
      <c r="AI10" s="348"/>
      <c r="AJ10" s="348"/>
      <c r="AK10" s="349"/>
    </row>
    <row r="11" spans="1:37" ht="57.75" customHeight="1">
      <c r="B11" s="338"/>
      <c r="C11" s="22" t="s">
        <v>6</v>
      </c>
      <c r="D11" s="353" t="s">
        <v>106</v>
      </c>
      <c r="E11" s="354"/>
      <c r="F11" s="354"/>
      <c r="G11" s="354"/>
      <c r="H11" s="354"/>
      <c r="I11" s="354"/>
      <c r="J11" s="354"/>
      <c r="K11" s="354"/>
      <c r="L11" s="354"/>
      <c r="M11" s="354"/>
      <c r="N11" s="354"/>
      <c r="O11" s="354"/>
      <c r="P11" s="354"/>
      <c r="Q11" s="354"/>
      <c r="R11" s="354"/>
      <c r="S11" s="354"/>
      <c r="T11" s="355"/>
      <c r="U11" s="348" t="s">
        <v>86</v>
      </c>
      <c r="V11" s="348"/>
      <c r="W11" s="348"/>
      <c r="X11" s="348"/>
      <c r="Y11" s="348"/>
      <c r="Z11" s="348"/>
      <c r="AA11" s="348"/>
      <c r="AB11" s="348"/>
      <c r="AC11" s="348"/>
      <c r="AD11" s="348"/>
      <c r="AE11" s="348"/>
      <c r="AF11" s="348"/>
      <c r="AG11" s="348"/>
      <c r="AH11" s="348"/>
      <c r="AI11" s="348"/>
      <c r="AJ11" s="348"/>
      <c r="AK11" s="349"/>
    </row>
    <row r="12" spans="1:37" ht="57.75" customHeight="1">
      <c r="B12" s="338"/>
      <c r="C12" s="22" t="s">
        <v>61</v>
      </c>
      <c r="D12" s="353" t="s">
        <v>107</v>
      </c>
      <c r="E12" s="354"/>
      <c r="F12" s="354"/>
      <c r="G12" s="354"/>
      <c r="H12" s="354"/>
      <c r="I12" s="354"/>
      <c r="J12" s="354"/>
      <c r="K12" s="354"/>
      <c r="L12" s="354"/>
      <c r="M12" s="354"/>
      <c r="N12" s="354"/>
      <c r="O12" s="354"/>
      <c r="P12" s="354"/>
      <c r="Q12" s="354"/>
      <c r="R12" s="354"/>
      <c r="S12" s="354"/>
      <c r="T12" s="355"/>
      <c r="U12" s="348" t="s">
        <v>83</v>
      </c>
      <c r="V12" s="348"/>
      <c r="W12" s="348"/>
      <c r="X12" s="348"/>
      <c r="Y12" s="348"/>
      <c r="Z12" s="348"/>
      <c r="AA12" s="348"/>
      <c r="AB12" s="348"/>
      <c r="AC12" s="348"/>
      <c r="AD12" s="348"/>
      <c r="AE12" s="348"/>
      <c r="AF12" s="348"/>
      <c r="AG12" s="348"/>
      <c r="AH12" s="348"/>
      <c r="AI12" s="348"/>
      <c r="AJ12" s="348"/>
      <c r="AK12" s="349"/>
    </row>
    <row r="13" spans="1:37" ht="134.25" customHeight="1">
      <c r="B13" s="338"/>
      <c r="C13" s="22" t="s">
        <v>13</v>
      </c>
      <c r="D13" s="353" t="s">
        <v>108</v>
      </c>
      <c r="E13" s="354"/>
      <c r="F13" s="354"/>
      <c r="G13" s="354"/>
      <c r="H13" s="354"/>
      <c r="I13" s="354"/>
      <c r="J13" s="354"/>
      <c r="K13" s="354"/>
      <c r="L13" s="354"/>
      <c r="M13" s="354"/>
      <c r="N13" s="354"/>
      <c r="O13" s="354"/>
      <c r="P13" s="354"/>
      <c r="Q13" s="354"/>
      <c r="R13" s="354"/>
      <c r="S13" s="354"/>
      <c r="T13" s="355"/>
      <c r="U13" s="348" t="s">
        <v>250</v>
      </c>
      <c r="V13" s="348"/>
      <c r="W13" s="348"/>
      <c r="X13" s="348"/>
      <c r="Y13" s="348"/>
      <c r="Z13" s="348"/>
      <c r="AA13" s="348"/>
      <c r="AB13" s="348"/>
      <c r="AC13" s="348"/>
      <c r="AD13" s="348"/>
      <c r="AE13" s="348"/>
      <c r="AF13" s="348"/>
      <c r="AG13" s="348"/>
      <c r="AH13" s="348"/>
      <c r="AI13" s="348"/>
      <c r="AJ13" s="348"/>
      <c r="AK13" s="349"/>
    </row>
    <row r="14" spans="1:37" ht="57.75" customHeight="1">
      <c r="B14" s="338"/>
      <c r="C14" s="22" t="s">
        <v>50</v>
      </c>
      <c r="D14" s="353" t="s">
        <v>109</v>
      </c>
      <c r="E14" s="354"/>
      <c r="F14" s="354"/>
      <c r="G14" s="354"/>
      <c r="H14" s="354"/>
      <c r="I14" s="354"/>
      <c r="J14" s="354"/>
      <c r="K14" s="354"/>
      <c r="L14" s="354"/>
      <c r="M14" s="354"/>
      <c r="N14" s="354"/>
      <c r="O14" s="354"/>
      <c r="P14" s="354"/>
      <c r="Q14" s="354"/>
      <c r="R14" s="354"/>
      <c r="S14" s="354"/>
      <c r="T14" s="355"/>
      <c r="U14" s="348" t="s">
        <v>93</v>
      </c>
      <c r="V14" s="348"/>
      <c r="W14" s="348"/>
      <c r="X14" s="348"/>
      <c r="Y14" s="348"/>
      <c r="Z14" s="348"/>
      <c r="AA14" s="348"/>
      <c r="AB14" s="348"/>
      <c r="AC14" s="348"/>
      <c r="AD14" s="348"/>
      <c r="AE14" s="348"/>
      <c r="AF14" s="348"/>
      <c r="AG14" s="348"/>
      <c r="AH14" s="348"/>
      <c r="AI14" s="348"/>
      <c r="AJ14" s="348"/>
      <c r="AK14" s="349"/>
    </row>
    <row r="15" spans="1:37" ht="57.75" customHeight="1">
      <c r="B15" s="338"/>
      <c r="C15" s="22" t="s">
        <v>51</v>
      </c>
      <c r="D15" s="353" t="s">
        <v>110</v>
      </c>
      <c r="E15" s="354"/>
      <c r="F15" s="354"/>
      <c r="G15" s="354"/>
      <c r="H15" s="354"/>
      <c r="I15" s="354"/>
      <c r="J15" s="354"/>
      <c r="K15" s="354"/>
      <c r="L15" s="354"/>
      <c r="M15" s="354"/>
      <c r="N15" s="354"/>
      <c r="O15" s="354"/>
      <c r="P15" s="354"/>
      <c r="Q15" s="354"/>
      <c r="R15" s="354"/>
      <c r="S15" s="354"/>
      <c r="T15" s="355"/>
      <c r="U15" s="348" t="s">
        <v>90</v>
      </c>
      <c r="V15" s="348"/>
      <c r="W15" s="348"/>
      <c r="X15" s="348"/>
      <c r="Y15" s="348"/>
      <c r="Z15" s="348"/>
      <c r="AA15" s="348"/>
      <c r="AB15" s="348"/>
      <c r="AC15" s="348"/>
      <c r="AD15" s="348"/>
      <c r="AE15" s="348"/>
      <c r="AF15" s="348"/>
      <c r="AG15" s="348"/>
      <c r="AH15" s="348"/>
      <c r="AI15" s="348"/>
      <c r="AJ15" s="348"/>
      <c r="AK15" s="349"/>
    </row>
    <row r="16" spans="1:37" ht="57.75" customHeight="1">
      <c r="B16" s="338"/>
      <c r="C16" s="22" t="s">
        <v>52</v>
      </c>
      <c r="D16" s="353" t="s">
        <v>111</v>
      </c>
      <c r="E16" s="354"/>
      <c r="F16" s="354"/>
      <c r="G16" s="354"/>
      <c r="H16" s="354"/>
      <c r="I16" s="354"/>
      <c r="J16" s="354"/>
      <c r="K16" s="354"/>
      <c r="L16" s="354"/>
      <c r="M16" s="354"/>
      <c r="N16" s="354"/>
      <c r="O16" s="354"/>
      <c r="P16" s="354"/>
      <c r="Q16" s="354"/>
      <c r="R16" s="354"/>
      <c r="S16" s="354"/>
      <c r="T16" s="355"/>
      <c r="U16" s="348" t="s">
        <v>91</v>
      </c>
      <c r="V16" s="348"/>
      <c r="W16" s="348"/>
      <c r="X16" s="348"/>
      <c r="Y16" s="348"/>
      <c r="Z16" s="348"/>
      <c r="AA16" s="348"/>
      <c r="AB16" s="348"/>
      <c r="AC16" s="348"/>
      <c r="AD16" s="348"/>
      <c r="AE16" s="348"/>
      <c r="AF16" s="348"/>
      <c r="AG16" s="348"/>
      <c r="AH16" s="348"/>
      <c r="AI16" s="348"/>
      <c r="AJ16" s="348"/>
      <c r="AK16" s="349"/>
    </row>
    <row r="17" spans="2:37" ht="57.75" customHeight="1">
      <c r="B17" s="338"/>
      <c r="C17" s="22" t="s">
        <v>7</v>
      </c>
      <c r="D17" s="353" t="s">
        <v>112</v>
      </c>
      <c r="E17" s="354"/>
      <c r="F17" s="354"/>
      <c r="G17" s="354"/>
      <c r="H17" s="354"/>
      <c r="I17" s="354"/>
      <c r="J17" s="354"/>
      <c r="K17" s="354"/>
      <c r="L17" s="354"/>
      <c r="M17" s="354"/>
      <c r="N17" s="354"/>
      <c r="O17" s="354"/>
      <c r="P17" s="354"/>
      <c r="Q17" s="354"/>
      <c r="R17" s="354"/>
      <c r="S17" s="354"/>
      <c r="T17" s="355"/>
      <c r="U17" s="348" t="s">
        <v>89</v>
      </c>
      <c r="V17" s="348"/>
      <c r="W17" s="348"/>
      <c r="X17" s="348"/>
      <c r="Y17" s="348"/>
      <c r="Z17" s="348"/>
      <c r="AA17" s="348"/>
      <c r="AB17" s="348"/>
      <c r="AC17" s="348"/>
      <c r="AD17" s="348"/>
      <c r="AE17" s="348"/>
      <c r="AF17" s="348"/>
      <c r="AG17" s="348"/>
      <c r="AH17" s="348"/>
      <c r="AI17" s="348"/>
      <c r="AJ17" s="348"/>
      <c r="AK17" s="349"/>
    </row>
    <row r="18" spans="2:37" ht="57.75" customHeight="1">
      <c r="B18" s="338"/>
      <c r="C18" s="22" t="s">
        <v>8</v>
      </c>
      <c r="D18" s="353" t="s">
        <v>113</v>
      </c>
      <c r="E18" s="354"/>
      <c r="F18" s="354"/>
      <c r="G18" s="354"/>
      <c r="H18" s="354"/>
      <c r="I18" s="354"/>
      <c r="J18" s="354"/>
      <c r="K18" s="354"/>
      <c r="L18" s="354"/>
      <c r="M18" s="354"/>
      <c r="N18" s="354"/>
      <c r="O18" s="354"/>
      <c r="P18" s="354"/>
      <c r="Q18" s="354"/>
      <c r="R18" s="354"/>
      <c r="S18" s="354"/>
      <c r="T18" s="355"/>
      <c r="U18" s="348" t="s">
        <v>88</v>
      </c>
      <c r="V18" s="348"/>
      <c r="W18" s="348"/>
      <c r="X18" s="348"/>
      <c r="Y18" s="348"/>
      <c r="Z18" s="348"/>
      <c r="AA18" s="348"/>
      <c r="AB18" s="348"/>
      <c r="AC18" s="348"/>
      <c r="AD18" s="348"/>
      <c r="AE18" s="348"/>
      <c r="AF18" s="348"/>
      <c r="AG18" s="348"/>
      <c r="AH18" s="348"/>
      <c r="AI18" s="348"/>
      <c r="AJ18" s="348"/>
      <c r="AK18" s="349"/>
    </row>
    <row r="19" spans="2:37" ht="57.75" customHeight="1" thickBot="1">
      <c r="B19" s="339"/>
      <c r="C19" s="23" t="s">
        <v>9</v>
      </c>
      <c r="D19" s="332" t="s">
        <v>114</v>
      </c>
      <c r="E19" s="333"/>
      <c r="F19" s="333"/>
      <c r="G19" s="333"/>
      <c r="H19" s="333"/>
      <c r="I19" s="333"/>
      <c r="J19" s="333"/>
      <c r="K19" s="333"/>
      <c r="L19" s="333"/>
      <c r="M19" s="333"/>
      <c r="N19" s="333"/>
      <c r="O19" s="333"/>
      <c r="P19" s="333"/>
      <c r="Q19" s="333"/>
      <c r="R19" s="333"/>
      <c r="S19" s="333"/>
      <c r="T19" s="334"/>
      <c r="U19" s="335" t="s">
        <v>203</v>
      </c>
      <c r="V19" s="335"/>
      <c r="W19" s="335"/>
      <c r="X19" s="335"/>
      <c r="Y19" s="335"/>
      <c r="Z19" s="335"/>
      <c r="AA19" s="335"/>
      <c r="AB19" s="335"/>
      <c r="AC19" s="335"/>
      <c r="AD19" s="335"/>
      <c r="AE19" s="335"/>
      <c r="AF19" s="335"/>
      <c r="AG19" s="335"/>
      <c r="AH19" s="335"/>
      <c r="AI19" s="335"/>
      <c r="AJ19" s="335"/>
      <c r="AK19" s="336"/>
    </row>
    <row r="20" spans="2:37" ht="57.75" customHeight="1">
      <c r="B20" s="337" t="s">
        <v>12</v>
      </c>
      <c r="C20" s="21" t="s">
        <v>68</v>
      </c>
      <c r="D20" s="340" t="s">
        <v>115</v>
      </c>
      <c r="E20" s="341"/>
      <c r="F20" s="341"/>
      <c r="G20" s="341"/>
      <c r="H20" s="341"/>
      <c r="I20" s="341"/>
      <c r="J20" s="341"/>
      <c r="K20" s="341"/>
      <c r="L20" s="341"/>
      <c r="M20" s="341"/>
      <c r="N20" s="341"/>
      <c r="O20" s="341"/>
      <c r="P20" s="341"/>
      <c r="Q20" s="341"/>
      <c r="R20" s="341"/>
      <c r="S20" s="341"/>
      <c r="T20" s="342"/>
      <c r="U20" s="343" t="s">
        <v>97</v>
      </c>
      <c r="V20" s="343"/>
      <c r="W20" s="343"/>
      <c r="X20" s="343"/>
      <c r="Y20" s="343"/>
      <c r="Z20" s="343"/>
      <c r="AA20" s="343"/>
      <c r="AB20" s="343"/>
      <c r="AC20" s="343"/>
      <c r="AD20" s="343"/>
      <c r="AE20" s="343"/>
      <c r="AF20" s="343"/>
      <c r="AG20" s="343"/>
      <c r="AH20" s="343"/>
      <c r="AI20" s="343"/>
      <c r="AJ20" s="343"/>
      <c r="AK20" s="344"/>
    </row>
    <row r="21" spans="2:37" ht="57.75" customHeight="1">
      <c r="B21" s="338"/>
      <c r="C21" s="22" t="s">
        <v>69</v>
      </c>
      <c r="D21" s="345" t="s">
        <v>116</v>
      </c>
      <c r="E21" s="346"/>
      <c r="F21" s="346"/>
      <c r="G21" s="346"/>
      <c r="H21" s="346"/>
      <c r="I21" s="346"/>
      <c r="J21" s="346"/>
      <c r="K21" s="346"/>
      <c r="L21" s="346"/>
      <c r="M21" s="346"/>
      <c r="N21" s="346"/>
      <c r="O21" s="346"/>
      <c r="P21" s="346"/>
      <c r="Q21" s="346"/>
      <c r="R21" s="346"/>
      <c r="S21" s="346"/>
      <c r="T21" s="347"/>
      <c r="U21" s="348" t="s">
        <v>96</v>
      </c>
      <c r="V21" s="348"/>
      <c r="W21" s="348"/>
      <c r="X21" s="348"/>
      <c r="Y21" s="348"/>
      <c r="Z21" s="348"/>
      <c r="AA21" s="348"/>
      <c r="AB21" s="348"/>
      <c r="AC21" s="348"/>
      <c r="AD21" s="348"/>
      <c r="AE21" s="348"/>
      <c r="AF21" s="348"/>
      <c r="AG21" s="348"/>
      <c r="AH21" s="348"/>
      <c r="AI21" s="348"/>
      <c r="AJ21" s="348"/>
      <c r="AK21" s="349"/>
    </row>
    <row r="22" spans="2:37" ht="57.75" customHeight="1">
      <c r="B22" s="338"/>
      <c r="C22" s="22" t="s">
        <v>70</v>
      </c>
      <c r="D22" s="345" t="s">
        <v>117</v>
      </c>
      <c r="E22" s="346"/>
      <c r="F22" s="346"/>
      <c r="G22" s="346"/>
      <c r="H22" s="346"/>
      <c r="I22" s="346"/>
      <c r="J22" s="346"/>
      <c r="K22" s="346"/>
      <c r="L22" s="346"/>
      <c r="M22" s="346"/>
      <c r="N22" s="346"/>
      <c r="O22" s="346"/>
      <c r="P22" s="346"/>
      <c r="Q22" s="346"/>
      <c r="R22" s="346"/>
      <c r="S22" s="346"/>
      <c r="T22" s="347"/>
      <c r="U22" s="348" t="s">
        <v>78</v>
      </c>
      <c r="V22" s="348"/>
      <c r="W22" s="348"/>
      <c r="X22" s="348"/>
      <c r="Y22" s="348"/>
      <c r="Z22" s="348"/>
      <c r="AA22" s="348"/>
      <c r="AB22" s="348"/>
      <c r="AC22" s="348"/>
      <c r="AD22" s="348"/>
      <c r="AE22" s="348"/>
      <c r="AF22" s="348"/>
      <c r="AG22" s="348"/>
      <c r="AH22" s="348"/>
      <c r="AI22" s="348"/>
      <c r="AJ22" s="348"/>
      <c r="AK22" s="349"/>
    </row>
    <row r="23" spans="2:37" ht="57.75" customHeight="1">
      <c r="B23" s="338"/>
      <c r="C23" s="24" t="s">
        <v>71</v>
      </c>
      <c r="D23" s="345" t="s">
        <v>118</v>
      </c>
      <c r="E23" s="346"/>
      <c r="F23" s="346"/>
      <c r="G23" s="346"/>
      <c r="H23" s="346"/>
      <c r="I23" s="346"/>
      <c r="J23" s="346"/>
      <c r="K23" s="346"/>
      <c r="L23" s="346"/>
      <c r="M23" s="346"/>
      <c r="N23" s="346"/>
      <c r="O23" s="346"/>
      <c r="P23" s="346"/>
      <c r="Q23" s="346"/>
      <c r="R23" s="346"/>
      <c r="S23" s="346"/>
      <c r="T23" s="347"/>
      <c r="U23" s="348" t="s">
        <v>95</v>
      </c>
      <c r="V23" s="348"/>
      <c r="W23" s="348"/>
      <c r="X23" s="348"/>
      <c r="Y23" s="348"/>
      <c r="Z23" s="348"/>
      <c r="AA23" s="348"/>
      <c r="AB23" s="348"/>
      <c r="AC23" s="348"/>
      <c r="AD23" s="348"/>
      <c r="AE23" s="348"/>
      <c r="AF23" s="348"/>
      <c r="AG23" s="348"/>
      <c r="AH23" s="348"/>
      <c r="AI23" s="348"/>
      <c r="AJ23" s="348"/>
      <c r="AK23" s="349"/>
    </row>
    <row r="24" spans="2:37" ht="57.75" customHeight="1" thickBot="1">
      <c r="B24" s="339"/>
      <c r="C24" s="23" t="s">
        <v>72</v>
      </c>
      <c r="D24" s="350" t="s">
        <v>119</v>
      </c>
      <c r="E24" s="351"/>
      <c r="F24" s="351"/>
      <c r="G24" s="351"/>
      <c r="H24" s="351"/>
      <c r="I24" s="351"/>
      <c r="J24" s="351"/>
      <c r="K24" s="351"/>
      <c r="L24" s="351"/>
      <c r="M24" s="351"/>
      <c r="N24" s="351"/>
      <c r="O24" s="351"/>
      <c r="P24" s="351"/>
      <c r="Q24" s="351"/>
      <c r="R24" s="351"/>
      <c r="S24" s="351"/>
      <c r="T24" s="352"/>
      <c r="U24" s="335" t="s">
        <v>94</v>
      </c>
      <c r="V24" s="335"/>
      <c r="W24" s="335"/>
      <c r="X24" s="335"/>
      <c r="Y24" s="335"/>
      <c r="Z24" s="335"/>
      <c r="AA24" s="335"/>
      <c r="AB24" s="335"/>
      <c r="AC24" s="335"/>
      <c r="AD24" s="335"/>
      <c r="AE24" s="335"/>
      <c r="AF24" s="335"/>
      <c r="AG24" s="335"/>
      <c r="AH24" s="335"/>
      <c r="AI24" s="335"/>
      <c r="AJ24" s="335"/>
      <c r="AK24" s="336"/>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
  <cols>
    <col min="3" max="3" width="54.59765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【非表示】基準額</vt:lpstr>
      <vt:lpstr>個別協議様式ア（ア）分</vt:lpstr>
      <vt:lpstr>【記載例】個別協議様式ア（ア）分  </vt:lpstr>
      <vt:lpstr>基準単価</vt:lpstr>
      <vt:lpstr>「費用の概要、積算内訳」記載例</vt:lpstr>
      <vt:lpstr>参照</vt:lpstr>
      <vt:lpstr>'「費用の概要、積算内訳」記載例'!Print_Area</vt:lpstr>
      <vt:lpstr>'【記載例】個別協議様式ア（ア）分  '!Print_Area</vt:lpstr>
      <vt:lpstr>【非表示】基準額!Print_Area</vt:lpstr>
      <vt:lpstr>基準単価!Print_Area</vt:lpstr>
      <vt:lpstr>'個別協議様式ア（ア）分'!Print_Area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cp:lastModifiedBy>
  <cp:lastPrinted>2023-10-20T04:12:02Z</cp:lastPrinted>
  <dcterms:created xsi:type="dcterms:W3CDTF">2020-07-28T08:02:09Z</dcterms:created>
  <dcterms:modified xsi:type="dcterms:W3CDTF">2023-11-01T06:06:40Z</dcterms:modified>
</cp:coreProperties>
</file>