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8.28.16\企画\33　法令関係（災対法、水防法など）\水防法\★要配慮者利用施設\H28要配慮者利用施設\要配慮者利用施設一覧\H29.6水防法等の改正関係資料\名古屋市様式\"/>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出力シート!$A$1:$J$322</definedName>
    <definedName name="_xlnm.Print_Area" localSheetId="0">入力シート!$A$1:$J$181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9" i="2" l="1"/>
  <c r="B153" i="2"/>
  <c r="B144" i="2"/>
  <c r="B170" i="2" l="1"/>
  <c r="B168" i="2"/>
  <c r="B166" i="2"/>
  <c r="B164" i="2"/>
  <c r="B160" i="2"/>
  <c r="B158" i="2"/>
  <c r="B156" i="2"/>
  <c r="B149" i="2"/>
  <c r="B147" i="2"/>
  <c r="B145" i="2"/>
  <c r="A309" i="2" l="1"/>
  <c r="A313" i="2"/>
  <c r="D65" i="2" l="1"/>
  <c r="D135" i="2" l="1"/>
  <c r="D134" i="2"/>
  <c r="A168" i="2" l="1"/>
  <c r="A170" i="2"/>
  <c r="A160" i="2"/>
  <c r="A158" i="2"/>
  <c r="H66" i="2"/>
  <c r="F66" i="2"/>
  <c r="C10" i="1"/>
  <c r="L301" i="2" l="1"/>
  <c r="B301" i="2" s="1"/>
  <c r="L295" i="2"/>
  <c r="D295" i="2" s="1"/>
  <c r="L297" i="2"/>
  <c r="D297" i="2" s="1"/>
  <c r="L293" i="2"/>
  <c r="D293" i="2" s="1"/>
  <c r="C89" i="1"/>
  <c r="L289" i="2" s="1"/>
  <c r="L286" i="2"/>
  <c r="D286" i="2" s="1"/>
  <c r="D289" i="2" l="1"/>
  <c r="D248" i="2"/>
  <c r="H246" i="2" l="1"/>
  <c r="F246" i="2"/>
  <c r="D246" i="2"/>
  <c r="D67" i="2"/>
  <c r="B67" i="2"/>
  <c r="B65" i="2"/>
  <c r="A31" i="2"/>
  <c r="A37" i="2" l="1"/>
  <c r="A149" i="2" l="1"/>
  <c r="A147" i="2"/>
</calcChain>
</file>

<file path=xl/sharedStrings.xml><?xml version="1.0" encoding="utf-8"?>
<sst xmlns="http://schemas.openxmlformats.org/spreadsheetml/2006/main" count="401" uniqueCount="252">
  <si>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</si>
  <si>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</si>
  <si>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</si>
  <si>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</si>
  <si>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</si>
  <si>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</si>
  <si>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</si>
  <si>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</si>
  <si>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</si>
  <si>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</si>
  <si>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</si>
  <si>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</si>
  <si>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</si>
  <si>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</si>
  <si>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</si>
  <si>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</si>
  <si>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</si>
  <si>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</si>
  <si>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</si>
  <si>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</si>
  <si>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</si>
  <si>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</si>
  <si>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</si>
  <si>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</si>
  <si>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</si>
  <si>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</si>
  <si>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</si>
  <si>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</si>
  <si>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</si>
  <si>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</si>
  <si>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</si>
  <si>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</si>
  <si>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</si>
  <si>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</si>
  <si>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</si>
  <si>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</si>
  <si>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</si>
  <si>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</si>
  <si>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</si>
  <si>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</si>
  <si>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</si>
  <si>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</si>
  <si>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</si>
  <si>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</si>
  <si>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</si>
  <si>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</si>
  <si>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</si>
  <si>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</si>
  <si>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</si>
  <si>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</si>
  <si>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</si>
  <si>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</si>
  <si>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</si>
  <si>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</si>
  <si>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</si>
  <si>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</si>
  <si>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</si>
  <si>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</si>
  <si>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</si>
  <si>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</si>
  <si>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</si>
  <si>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</si>
  <si>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</si>
  <si>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</si>
  <si>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</si>
  <si>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</si>
  <si>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</si>
  <si>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</si>
  <si>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</si>
  <si>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</si>
  <si>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</si>
  <si>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</si>
  <si>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</si>
  <si>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</si>
  <si>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</si>
  <si>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</si>
  <si>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</si>
  <si>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</si>
  <si>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</si>
  <si>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</si>
  <si>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</si>
  <si>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</si>
  <si>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</si>
  <si>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</si>
  <si>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</si>
  <si>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</si>
  <si>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</si>
  <si>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</si>
  <si>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</si>
  <si>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</si>
  <si>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</si>
  <si>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</si>
  <si>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</si>
  <si>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</si>
  <si>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</si>
  <si>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</si>
  <si>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</si>
  <si>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</si>
  <si>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</si>
  <si>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</si>
  <si>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</si>
  <si>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</si>
  <si>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</si>
  <si>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</si>
  <si>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</si>
  <si>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</si>
  <si>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</si>
  <si>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</si>
  <si>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</si>
  <si>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</si>
  <si>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</si>
  <si>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</si>
  <si>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</si>
  <si>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</si>
  <si>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</si>
  <si>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</si>
  <si>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</si>
  <si>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</si>
  <si>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</si>
  <si>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</si>
  <si>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</si>
  <si>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</si>
  <si>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</si>
  <si>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</si>
  <si>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</si>
  <si>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</si>
  <si>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</si>
  <si>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</si>
  <si>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</si>
  <si>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</si>
  <si>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</si>
  <si>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</si>
  <si>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</si>
  <si>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</si>
  <si>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</si>
  <si>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</si>
  <si>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</si>
  <si>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</si>
  <si>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</si>
  <si>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</si>
  <si>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</si>
  <si>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</si>
  <si>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</si>
  <si>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</si>
  <si>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</si>
  <si>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</si>
  <si>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</si>
  <si>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</si>
  <si>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</si>
  <si>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</si>
  <si>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</si>
  <si>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</si>
  <si>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</si>
  <si>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</si>
  <si>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</si>
  <si>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</si>
  <si>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</si>
  <si>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</si>
  <si>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</si>
  <si>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</si>
  <si>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</si>
  <si>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</si>
  <si>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</si>
  <si>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</si>
  <si>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</si>
  <si>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</si>
  <si>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</si>
  <si>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</si>
  <si>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</si>
  <si>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</si>
  <si>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</si>
  <si>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</si>
  <si>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</si>
  <si>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</si>
  <si>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</si>
  <si>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</si>
  <si>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</si>
  <si>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</si>
  <si>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</si>
  <si>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</si>
  <si>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</si>
  <si>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</si>
  <si>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</si>
  <si>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</si>
  <si>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</si>
  <si>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</si>
  <si>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</si>
  <si>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</si>
  <si>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</si>
  <si>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</si>
  <si>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</si>
  <si>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</si>
  <si>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</si>
  <si>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</si>
  <si>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</si>
  <si>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</si>
  <si>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</si>
  <si>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</si>
  <si>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</si>
  <si>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</si>
  <si>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</si>
  <si>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名古屋市</t>
    <rPh sb="0" eb="4">
      <t>ナゴヤシ</t>
    </rPh>
    <phoneticPr fontId="9"/>
  </si>
  <si>
    <t>所在地区名（避難勧告等の発令先学区名）</t>
    <rPh sb="3" eb="4">
      <t>ク</t>
    </rPh>
    <rPh sb="4" eb="5">
      <t>メイ</t>
    </rPh>
    <rPh sb="15" eb="17">
      <t>ガック</t>
    </rPh>
    <phoneticPr fontId="9"/>
  </si>
  <si>
    <t>テレビ・ラジオ</t>
    <phoneticPr fontId="9"/>
  </si>
  <si>
    <t>インターネット</t>
    <phoneticPr fontId="9"/>
  </si>
  <si>
    <t>避難情報等の情報収集</t>
    <rPh sb="0" eb="2">
      <t>ヒナン</t>
    </rPh>
    <rPh sb="2" eb="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</si>
  <si>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</si>
  <si>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○○○○○○○○施設</t>
    <rPh sb="8" eb="10">
      <t>シセツ</t>
    </rPh>
    <phoneticPr fontId="9"/>
  </si>
  <si>
    <t>○○○</t>
    <phoneticPr fontId="9"/>
  </si>
  <si>
    <t>○○区○○町○○番地</t>
    <rPh sb="2" eb="3">
      <t>ク</t>
    </rPh>
    <rPh sb="5" eb="6">
      <t>チョウ</t>
    </rPh>
    <rPh sb="8" eb="10">
      <t>バンチ</t>
    </rPh>
    <phoneticPr fontId="9"/>
  </si>
  <si>
    <t>中区三の丸三丁目1番1号</t>
    <rPh sb="0" eb="2">
      <t>ナカク</t>
    </rPh>
    <rPh sb="2" eb="3">
      <t>サン</t>
    </rPh>
    <rPh sb="4" eb="5">
      <t>マル</t>
    </rPh>
    <rPh sb="5" eb="8">
      <t>サンチョウメ</t>
    </rPh>
    <rPh sb="9" eb="10">
      <t>バン</t>
    </rPh>
    <rPh sb="11" eb="12">
      <t>ゴウ</t>
    </rPh>
    <phoneticPr fontId="9"/>
  </si>
  <si>
    <t>名城</t>
    <rPh sb="0" eb="2">
      <t>メイジョウ</t>
    </rPh>
    <phoneticPr fontId="9"/>
  </si>
  <si>
    <t>名古屋市水防システム
(http://www.bousaikisyou.city.nagoya.jp/)</t>
    <rPh sb="3" eb="4">
      <t>シ</t>
    </rPh>
    <rPh sb="4" eb="6">
      <t>スイボウ</t>
    </rPh>
    <phoneticPr fontId="9"/>
  </si>
  <si>
    <t>同報無線（防災スピーカー）
広報車等の広報等</t>
    <rPh sb="0" eb="2">
      <t>ドウホウ</t>
    </rPh>
    <rPh sb="5" eb="7">
      <t>ボウサイ</t>
    </rPh>
    <rPh sb="14" eb="17">
      <t>コウホウシャ</t>
    </rPh>
    <rPh sb="17" eb="18">
      <t>トウ</t>
    </rPh>
    <rPh sb="19" eb="21">
      <t>コウホウ</t>
    </rPh>
    <rPh sb="21" eb="22">
      <t>トウ</t>
    </rPh>
    <phoneticPr fontId="9"/>
  </si>
  <si>
    <t>名古屋市の避難情報に係る緊急速報メール</t>
    <rPh sb="0" eb="4">
      <t>ナゴヤシ</t>
    </rPh>
    <rPh sb="5" eb="7">
      <t>ヒナン</t>
    </rPh>
    <rPh sb="7" eb="9">
      <t>ジョウホウ</t>
    </rPh>
    <rPh sb="10" eb="11">
      <t>カカワ</t>
    </rPh>
    <rPh sb="12" eb="14">
      <t>キンキュウ</t>
    </rPh>
    <rPh sb="14" eb="16">
      <t>ソクホウ</t>
    </rPh>
    <phoneticPr fontId="9"/>
  </si>
  <si>
    <t>ＳＮＳ（フェイスブック、ツイッター）</t>
    <phoneticPr fontId="9"/>
  </si>
  <si>
    <t>電子メール（きずなネット防災情報）</t>
    <rPh sb="0" eb="2">
      <t>デンシ</t>
    </rPh>
    <rPh sb="12" eb="14">
      <t>ボウサイ</t>
    </rPh>
    <rPh sb="14" eb="16">
      <t>ジョウホウ</t>
    </rPh>
    <phoneticPr fontId="9"/>
  </si>
  <si>
    <t>避難準備・高齢者等避難開始
避難勧告
避難指示（緊急）</t>
    <rPh sb="11" eb="13">
      <t>カイシ</t>
    </rPh>
    <phoneticPr fontId="9"/>
  </si>
  <si>
    <t>②名古屋市から利用者の避難状況や安否情報の提供を求められる場合があるため、情報を整理しておく。</t>
    <rPh sb="1" eb="5">
      <t>ナゴヤシ</t>
    </rPh>
    <rPh sb="7" eb="10">
      <t>リヨウシャ</t>
    </rPh>
    <rPh sb="11" eb="13">
      <t>ヒナン</t>
    </rPh>
    <rPh sb="13" eb="15">
      <t>ジョウキョウ</t>
    </rPh>
    <rPh sb="16" eb="18">
      <t>アンピ</t>
    </rPh>
    <rPh sb="18" eb="20">
      <t>ジョウホウ</t>
    </rPh>
    <rPh sb="21" eb="23">
      <t>テイキョウ</t>
    </rPh>
    <rPh sb="24" eb="25">
      <t>モト</t>
    </rPh>
    <rPh sb="29" eb="31">
      <t>バアイ</t>
    </rPh>
    <rPh sb="37" eb="39">
      <t>ジョウホウ</t>
    </rPh>
    <rPh sb="40" eb="42">
      <t>セイリ</t>
    </rPh>
    <phoneticPr fontId="9"/>
  </si>
  <si>
    <t xml:space="preserve">5．情報収集及び伝達 </t>
    <phoneticPr fontId="9"/>
  </si>
  <si>
    <t xml:space="preserve">6．避難誘導 </t>
    <phoneticPr fontId="9"/>
  </si>
  <si>
    <t>○○川</t>
    <rPh sb="2" eb="3">
      <t>カワ</t>
    </rPh>
    <phoneticPr fontId="9"/>
  </si>
  <si>
    <t>特別養護老人ホーム○○</t>
    <rPh sb="0" eb="2">
      <t>トクベツ</t>
    </rPh>
    <rPh sb="2" eb="4">
      <t>ヨウゴ</t>
    </rPh>
    <rPh sb="4" eb="6">
      <t>ロウジン</t>
    </rPh>
    <phoneticPr fontId="9"/>
  </si>
  <si>
    <t>名城小学校</t>
    <rPh sb="0" eb="2">
      <t>メイジョウ</t>
    </rPh>
    <rPh sb="2" eb="5">
      <t>ショウガッコウ</t>
    </rPh>
    <phoneticPr fontId="9"/>
  </si>
  <si>
    <t>丸の内三丁目3-35</t>
    <rPh sb="0" eb="1">
      <t>マル</t>
    </rPh>
    <rPh sb="2" eb="3">
      <t>ウチ</t>
    </rPh>
    <rPh sb="3" eb="6">
      <t>サンチョウメ</t>
    </rPh>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</si>
  <si>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</si>
  <si>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</si>
  <si>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庄内川</t>
    <rPh sb="0" eb="2">
      <t>ショウナイ</t>
    </rPh>
    <rPh sb="2" eb="3">
      <t>ガワ</t>
    </rPh>
    <phoneticPr fontId="9"/>
  </si>
  <si>
    <t>新川</t>
    <rPh sb="0" eb="2">
      <t>シンカワ</t>
    </rPh>
    <phoneticPr fontId="9"/>
  </si>
  <si>
    <t>八田川</t>
    <rPh sb="0" eb="2">
      <t>ハッタ</t>
    </rPh>
    <rPh sb="2" eb="3">
      <t>カワ</t>
    </rPh>
    <phoneticPr fontId="9"/>
  </si>
  <si>
    <t>○○小学校</t>
    <rPh sb="2" eb="5">
      <t>ショウガッコウ</t>
    </rPh>
    <phoneticPr fontId="9"/>
  </si>
  <si>
    <t>○○区○○町○○番</t>
    <rPh sb="2" eb="3">
      <t>ク</t>
    </rPh>
    <rPh sb="5" eb="6">
      <t>チョウ</t>
    </rPh>
    <rPh sb="8" eb="9">
      <t>バン</t>
    </rPh>
    <phoneticPr fontId="9"/>
  </si>
  <si>
    <t>○</t>
    <phoneticPr fontId="9"/>
  </si>
  <si>
    <t>徒歩</t>
  </si>
  <si>
    <r>
      <t>Ø</t>
    </r>
    <r>
      <rPr>
        <sz val="7"/>
        <color theme="1"/>
        <rFont val="Times New Roman"/>
        <family val="1"/>
      </rPr>
      <t xml:space="preserve"> </t>
    </r>
    <phoneticPr fontId="9"/>
  </si>
  <si>
    <t>名古屋市サイト(http://www.city.nagoya.jp/)</t>
    <rPh sb="0" eb="4">
      <t>ナゴヤシ</t>
    </rPh>
    <phoneticPr fontId="9"/>
  </si>
  <si>
    <t>提供される情報に加えて、雨の降り方、施設周辺の水路や道路の状況、斜面に危険な前兆が無いか等、施設内から確認を行う。</t>
    <phoneticPr fontId="9"/>
  </si>
  <si>
    <t>平日と異なる</t>
  </si>
  <si>
    <t>施設の３階</t>
    <rPh sb="0" eb="2">
      <t>シセツ</t>
    </rPh>
    <rPh sb="4" eb="5">
      <t>カイ</t>
    </rPh>
    <phoneticPr fontId="9"/>
  </si>
  <si>
    <t>有</t>
  </si>
  <si>
    <t>新規採用の従業員</t>
  </si>
  <si>
    <t>防災情報及び避難誘導</t>
  </si>
  <si>
    <t>全従業員及び利用者</t>
  </si>
  <si>
    <t>情報収集・伝達及び避難誘導</t>
  </si>
  <si>
    <r>
      <t xml:space="preserve">　洪水時の避難先は、「洪水・内水ハザードマップ」、「洪水浸水想定区域図」、「ナゴヤ避難ガイド」を確認し、以下の場所とする。
</t>
    </r>
    <r>
      <rPr>
        <sz val="12"/>
        <color theme="1"/>
        <rFont val="ＭＳ ゴシック"/>
        <family val="3"/>
        <charset val="128"/>
      </rPr>
      <t>「洪水・内水ハザードマップ」
http://www.city.nagoya.jp/kurashi/category/20-2-6-6-0-0-0-0-0-0.html
「ナゴヤ避難ガイド」
http://www.city.nagoya.jp/kurashi/category/20-2-8-11-5-0-0-0-0-0.html</t>
    </r>
    <rPh sb="1" eb="4">
      <t>コウズイジ</t>
    </rPh>
    <rPh sb="5" eb="7">
      <t>ヒナン</t>
    </rPh>
    <rPh sb="7" eb="8">
      <t>サキ</t>
    </rPh>
    <rPh sb="11" eb="13">
      <t>コウズイ</t>
    </rPh>
    <rPh sb="14" eb="16">
      <t>ナイスイ</t>
    </rPh>
    <rPh sb="26" eb="28">
      <t>コウズイ</t>
    </rPh>
    <rPh sb="28" eb="30">
      <t>シンスイ</t>
    </rPh>
    <rPh sb="30" eb="32">
      <t>ソウテイ</t>
    </rPh>
    <rPh sb="32" eb="34">
      <t>クイキ</t>
    </rPh>
    <rPh sb="34" eb="35">
      <t>ズ</t>
    </rPh>
    <rPh sb="41" eb="43">
      <t>ヒナン</t>
    </rPh>
    <rPh sb="48" eb="50">
      <t>カクニン</t>
    </rPh>
    <rPh sb="52" eb="54">
      <t>イカ</t>
    </rPh>
    <rPh sb="55" eb="57">
      <t>バショ</t>
    </rPh>
    <rPh sb="63" eb="65">
      <t>コウズイ</t>
    </rPh>
    <rPh sb="66" eb="68">
      <t>ナイスイ</t>
    </rPh>
    <rPh sb="150" eb="152">
      <t>ヒナン</t>
    </rPh>
    <phoneticPr fontId="9"/>
  </si>
  <si>
    <t>「避難勧告」などの避難情報は、名古屋市は学区単位で発令します。</t>
    <rPh sb="1" eb="3">
      <t>ヒナン</t>
    </rPh>
    <rPh sb="3" eb="5">
      <t>カンコク</t>
    </rPh>
    <rPh sb="9" eb="11">
      <t>ヒナン</t>
    </rPh>
    <rPh sb="11" eb="13">
      <t>ジョウホウ</t>
    </rPh>
    <rPh sb="15" eb="19">
      <t>ナゴヤシ</t>
    </rPh>
    <rPh sb="20" eb="22">
      <t>ガック</t>
    </rPh>
    <rPh sb="22" eb="24">
      <t>タンイ</t>
    </rPh>
    <rPh sb="25" eb="27">
      <t>ハツレイ</t>
    </rPh>
    <phoneticPr fontId="9"/>
  </si>
  <si>
    <t>施設周辺で浸水を引き起こす恐れのある河川を記入してください。
「洪水・内水ハザードマップ」などにより確認してください。</t>
    <rPh sb="0" eb="2">
      <t>シセツ</t>
    </rPh>
    <rPh sb="2" eb="4">
      <t>シュウヘン</t>
    </rPh>
    <rPh sb="5" eb="7">
      <t>シンスイ</t>
    </rPh>
    <rPh sb="8" eb="9">
      <t>ヒ</t>
    </rPh>
    <rPh sb="10" eb="11">
      <t>オ</t>
    </rPh>
    <rPh sb="13" eb="14">
      <t>オソ</t>
    </rPh>
    <rPh sb="18" eb="20">
      <t>カセン</t>
    </rPh>
    <rPh sb="21" eb="23">
      <t>キニュウ</t>
    </rPh>
    <rPh sb="32" eb="34">
      <t>コウズイ</t>
    </rPh>
    <rPh sb="35" eb="37">
      <t>ナイスイ</t>
    </rPh>
    <rPh sb="50" eb="52">
      <t>カクニン</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</si>
  <si>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</si>
  <si>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</si>
  <si>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</si>
  <si>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情報収集・伝達及び避難誘導</t>
    <phoneticPr fontId="9"/>
  </si>
  <si>
    <t>気象庁HP（http://www.jma.go.jp/）</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</si>
</sst>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7"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1">
    <xf numFmtId="0" fontId="0" fillId="0" borderId="0">
      <alignment vertical="center"/>
    </xf>
  </cellStyleXfs>
  <cellXfs count="366">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1"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20" xfId="0" applyFont="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4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4"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7" xfId="0" applyFont="1" applyBorder="1" applyAlignment="1">
      <alignment vertical="top" wrapText="1"/>
    </xf>
    <xf numFmtId="0" fontId="25" fillId="0" borderId="17" xfId="0" applyFont="1" applyBorder="1" applyAlignment="1">
      <alignment vertical="top" wrapText="1"/>
    </xf>
    <xf numFmtId="0" fontId="25"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5" fillId="0" borderId="0" xfId="0" applyFont="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pplyAlignment="1">
      <alignment vertical="center" wrapText="1"/>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15"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6" fillId="0" borderId="0" xfId="0" applyFont="1" applyBorder="1" applyAlignment="1">
      <alignment vertical="center"/>
    </xf>
    <xf numFmtId="0" fontId="16"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9" fillId="0" borderId="50" xfId="0" applyFont="1" applyBorder="1" applyAlignment="1">
      <alignment horizontal="center" vertical="center"/>
    </xf>
    <xf numFmtId="0" fontId="3" fillId="0" borderId="21" xfId="0" applyFont="1" applyBorder="1" applyAlignment="1">
      <alignment horizontal="center" vertical="center"/>
    </xf>
    <xf numFmtId="0" fontId="19" fillId="0" borderId="19"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0" fillId="0" borderId="0" xfId="0" applyAlignment="1">
      <alignment vertical="top" wrapText="1"/>
    </xf>
    <xf numFmtId="0" fontId="0" fillId="0" borderId="6" xfId="0" applyBorder="1" applyAlignment="1">
      <alignment vertical="top" wrapText="1"/>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9" fillId="0" borderId="0" xfId="0" applyFont="1" applyAlignment="1">
      <alignment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19" fillId="0" borderId="41" xfId="0" applyFont="1" applyBorder="1" applyAlignment="1">
      <alignment horizontal="center" vertical="center"/>
    </xf>
    <xf numFmtId="0" fontId="19" fillId="0" borderId="53"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5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0</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49</xdr:row>
      <xdr:rowOff>85725</xdr:rowOff>
    </xdr:from>
    <xdr:to>
      <xdr:col>10</xdr:col>
      <xdr:colOff>552450</xdr:colOff>
      <xdr:row>53</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152</xdr:row>
      <xdr:rowOff>76200</xdr:rowOff>
    </xdr:from>
    <xdr:to>
      <xdr:col>10</xdr:col>
      <xdr:colOff>571500</xdr:colOff>
      <xdr:row>156</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63</xdr:row>
      <xdr:rowOff>95250</xdr:rowOff>
    </xdr:from>
    <xdr:to>
      <xdr:col>10</xdr:col>
      <xdr:colOff>561975</xdr:colOff>
      <xdr:row>67</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55</xdr:row>
      <xdr:rowOff>114300</xdr:rowOff>
    </xdr:from>
    <xdr:to>
      <xdr:col>10</xdr:col>
      <xdr:colOff>542925</xdr:colOff>
      <xdr:row>59</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1"/>
  <sheetViews>
    <sheetView tabSelected="1" view="pageBreakPreview" zoomScaleNormal="100" zoomScaleSheetLayoutView="100" workbookViewId="0">
      <selection activeCell="C2" sqref="C2"/>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37" customWidth="1"/>
    <col min="11" max="16384" width="9" style="6"/>
  </cols>
  <sheetData>
    <row r="1" spans="1:16" ht="21" x14ac:dyDescent="0.15">
      <c r="A1" s="128" t="s">
        <v>40</v>
      </c>
    </row>
    <row r="2" spans="1:16" ht="17.25" customHeight="1" x14ac:dyDescent="0.15"/>
    <row r="3" spans="1:16" ht="24.75" thickBot="1" x14ac:dyDescent="0.2">
      <c r="A3" s="129" t="s">
        <v>108</v>
      </c>
    </row>
    <row r="4" spans="1:16" ht="114.75" customHeight="1" thickBot="1" x14ac:dyDescent="0.2">
      <c r="A4" s="178" t="s">
        <v>198</v>
      </c>
      <c r="B4" s="179"/>
      <c r="C4" s="179"/>
      <c r="D4" s="179"/>
      <c r="E4" s="179"/>
      <c r="F4" s="179"/>
      <c r="G4" s="179"/>
      <c r="H4" s="179"/>
      <c r="I4" s="179"/>
      <c r="J4" s="180"/>
    </row>
    <row r="5" spans="1:16" ht="17.25" customHeight="1" x14ac:dyDescent="0.15"/>
    <row r="6" spans="1:16" ht="17.25" customHeight="1" x14ac:dyDescent="0.15"/>
    <row r="7" spans="1:16" ht="17.25" customHeight="1" x14ac:dyDescent="0.15">
      <c r="A7" s="184" t="s">
        <v>0</v>
      </c>
      <c r="B7" s="177"/>
      <c r="C7" s="177" t="s">
        <v>1</v>
      </c>
      <c r="D7" s="177"/>
      <c r="E7" s="177"/>
      <c r="F7" s="177"/>
      <c r="G7" s="177"/>
      <c r="H7" s="177"/>
      <c r="I7" s="177"/>
      <c r="J7" s="138" t="s">
        <v>2</v>
      </c>
    </row>
    <row r="8" spans="1:16" ht="17.25" customHeight="1" x14ac:dyDescent="0.15">
      <c r="A8" s="185" t="s">
        <v>24</v>
      </c>
      <c r="B8" s="186"/>
      <c r="C8" s="37"/>
      <c r="D8" s="37"/>
      <c r="E8" s="37"/>
      <c r="F8" s="37"/>
      <c r="G8" s="37"/>
      <c r="H8" s="37"/>
      <c r="I8" s="37"/>
      <c r="J8" s="139"/>
    </row>
    <row r="9" spans="1:16" ht="7.5" customHeight="1" thickBot="1" x14ac:dyDescent="0.2">
      <c r="A9" s="42"/>
      <c r="B9" s="40"/>
      <c r="C9" s="40"/>
      <c r="D9" s="40"/>
      <c r="E9" s="40"/>
      <c r="F9" s="40"/>
      <c r="G9" s="40"/>
      <c r="H9" s="40"/>
      <c r="I9" s="40"/>
      <c r="J9" s="140"/>
    </row>
    <row r="10" spans="1:16" s="35" customFormat="1" ht="17.25" customHeight="1" thickBot="1" x14ac:dyDescent="0.2">
      <c r="A10" s="124" t="s">
        <v>168</v>
      </c>
      <c r="B10" s="125" t="s">
        <v>182</v>
      </c>
      <c r="C10" s="158">
        <f ca="1">YEAR(TODAY())</f>
        <v>2017</v>
      </c>
      <c r="D10" s="44" t="s">
        <v>42</v>
      </c>
      <c r="E10" s="158">
        <v>7</v>
      </c>
      <c r="F10" s="44" t="s">
        <v>43</v>
      </c>
      <c r="G10" s="158">
        <v>1</v>
      </c>
      <c r="H10" s="44" t="s">
        <v>44</v>
      </c>
      <c r="I10" s="44"/>
      <c r="J10" s="141">
        <v>42917</v>
      </c>
    </row>
    <row r="11" spans="1:16" s="35" customFormat="1" ht="7.5" customHeight="1" thickBot="1" x14ac:dyDescent="0.2">
      <c r="A11" s="43"/>
      <c r="B11" s="58"/>
      <c r="C11" s="41"/>
      <c r="D11" s="44"/>
      <c r="E11" s="41"/>
      <c r="F11" s="44"/>
      <c r="G11" s="41"/>
      <c r="H11" s="44"/>
      <c r="I11" s="44"/>
      <c r="J11" s="141"/>
    </row>
    <row r="12" spans="1:16" ht="17.25" customHeight="1" thickBot="1" x14ac:dyDescent="0.2">
      <c r="A12" s="117" t="s">
        <v>168</v>
      </c>
      <c r="B12" s="123" t="s">
        <v>183</v>
      </c>
      <c r="C12" s="170" t="s">
        <v>207</v>
      </c>
      <c r="D12" s="171"/>
      <c r="E12" s="171"/>
      <c r="F12" s="171"/>
      <c r="G12" s="171"/>
      <c r="H12" s="171"/>
      <c r="I12" s="172"/>
      <c r="J12" s="142" t="s">
        <v>222</v>
      </c>
    </row>
    <row r="13" spans="1:16" ht="7.5" customHeight="1" thickBot="1" x14ac:dyDescent="0.2">
      <c r="A13" s="46"/>
      <c r="B13" s="59"/>
      <c r="C13" s="48"/>
      <c r="D13" s="48"/>
      <c r="E13" s="48"/>
      <c r="F13" s="48"/>
      <c r="G13" s="48"/>
      <c r="H13" s="48"/>
      <c r="I13" s="48"/>
      <c r="J13" s="142"/>
    </row>
    <row r="14" spans="1:16" ht="17.25" customHeight="1" thickBot="1" x14ac:dyDescent="0.2">
      <c r="A14" s="117" t="s">
        <v>168</v>
      </c>
      <c r="B14" s="123" t="s">
        <v>184</v>
      </c>
      <c r="C14" s="170" t="s">
        <v>209</v>
      </c>
      <c r="D14" s="171"/>
      <c r="E14" s="171"/>
      <c r="F14" s="171"/>
      <c r="G14" s="171"/>
      <c r="H14" s="171"/>
      <c r="I14" s="172"/>
      <c r="J14" s="142" t="s">
        <v>210</v>
      </c>
    </row>
    <row r="15" spans="1:16" ht="7.5" customHeight="1" thickBot="1" x14ac:dyDescent="0.2">
      <c r="A15" s="46"/>
      <c r="B15" s="59"/>
      <c r="C15" s="47"/>
      <c r="D15" s="47"/>
      <c r="E15" s="47"/>
      <c r="F15" s="47"/>
      <c r="G15" s="47"/>
      <c r="H15" s="47"/>
      <c r="I15" s="47"/>
      <c r="J15" s="142"/>
    </row>
    <row r="16" spans="1:16" ht="17.25" customHeight="1" thickBot="1" x14ac:dyDescent="0.2">
      <c r="A16" s="117" t="s">
        <v>168</v>
      </c>
      <c r="B16" s="123" t="s">
        <v>185</v>
      </c>
      <c r="C16" s="170" t="s">
        <v>201</v>
      </c>
      <c r="D16" s="171"/>
      <c r="E16" s="171"/>
      <c r="F16" s="171"/>
      <c r="G16" s="171"/>
      <c r="H16" s="171"/>
      <c r="I16" s="172"/>
      <c r="J16" s="142" t="s">
        <v>201</v>
      </c>
      <c r="L16" s="169" t="s">
        <v>245</v>
      </c>
      <c r="M16" s="169"/>
      <c r="N16" s="169"/>
      <c r="O16" s="169"/>
      <c r="P16" s="169"/>
    </row>
    <row r="17" spans="1:16" ht="7.5" customHeight="1" thickBot="1" x14ac:dyDescent="0.2">
      <c r="A17" s="46"/>
      <c r="B17" s="59"/>
      <c r="C17" s="47"/>
      <c r="D17" s="47"/>
      <c r="E17" s="47"/>
      <c r="F17" s="47"/>
      <c r="G17" s="47"/>
      <c r="H17" s="47"/>
      <c r="I17" s="47"/>
      <c r="J17" s="142"/>
      <c r="L17" s="169"/>
      <c r="M17" s="169"/>
      <c r="N17" s="169"/>
      <c r="O17" s="169"/>
      <c r="P17" s="169"/>
    </row>
    <row r="18" spans="1:16" ht="17.25" customHeight="1" thickBot="1" x14ac:dyDescent="0.2">
      <c r="A18" s="117" t="s">
        <v>168</v>
      </c>
      <c r="B18" s="123" t="s">
        <v>202</v>
      </c>
      <c r="C18" s="170" t="s">
        <v>208</v>
      </c>
      <c r="D18" s="171"/>
      <c r="E18" s="171"/>
      <c r="F18" s="171"/>
      <c r="G18" s="171"/>
      <c r="H18" s="171"/>
      <c r="I18" s="172"/>
      <c r="J18" s="142" t="s">
        <v>211</v>
      </c>
      <c r="L18" s="169"/>
      <c r="M18" s="169"/>
      <c r="N18" s="169"/>
      <c r="O18" s="169"/>
      <c r="P18" s="169"/>
    </row>
    <row r="19" spans="1:16" ht="7.5" customHeight="1" x14ac:dyDescent="0.15">
      <c r="A19" s="117"/>
      <c r="B19" s="116"/>
      <c r="C19" s="122"/>
      <c r="D19" s="122"/>
      <c r="E19" s="122"/>
      <c r="F19" s="122"/>
      <c r="G19" s="122"/>
      <c r="H19" s="122"/>
      <c r="I19" s="122"/>
      <c r="J19" s="142"/>
      <c r="L19" s="169"/>
      <c r="M19" s="169"/>
      <c r="N19" s="169"/>
      <c r="O19" s="169"/>
      <c r="P19" s="169"/>
    </row>
    <row r="20" spans="1:16" ht="17.25" customHeight="1" x14ac:dyDescent="0.15">
      <c r="A20" s="173" t="s">
        <v>181</v>
      </c>
      <c r="B20" s="174"/>
      <c r="C20" s="151"/>
      <c r="D20" s="151"/>
      <c r="E20" s="151"/>
      <c r="F20" s="151"/>
      <c r="G20" s="151"/>
      <c r="H20" s="151"/>
      <c r="I20" s="151"/>
      <c r="J20" s="152"/>
      <c r="L20" s="169"/>
      <c r="M20" s="169"/>
      <c r="N20" s="169"/>
      <c r="O20" s="169"/>
      <c r="P20" s="169"/>
    </row>
    <row r="21" spans="1:16" ht="7.5" customHeight="1" thickBot="1" x14ac:dyDescent="0.2">
      <c r="A21" s="117"/>
      <c r="B21" s="116"/>
      <c r="C21" s="122"/>
      <c r="D21" s="122"/>
      <c r="E21" s="122"/>
      <c r="F21" s="122"/>
      <c r="G21" s="122"/>
      <c r="H21" s="122"/>
      <c r="I21" s="122"/>
      <c r="J21" s="142"/>
    </row>
    <row r="22" spans="1:16" ht="17.25" customHeight="1" thickBot="1" x14ac:dyDescent="0.2">
      <c r="A22" s="117"/>
      <c r="B22" s="116" t="s">
        <v>80</v>
      </c>
      <c r="C22" s="181" t="s">
        <v>59</v>
      </c>
      <c r="D22" s="181"/>
      <c r="E22" s="182">
        <v>5</v>
      </c>
      <c r="F22" s="183"/>
      <c r="G22" s="181" t="s">
        <v>58</v>
      </c>
      <c r="H22" s="181"/>
      <c r="I22" s="159">
        <v>10</v>
      </c>
      <c r="J22" s="142" t="s">
        <v>102</v>
      </c>
      <c r="L22" s="169" t="s">
        <v>106</v>
      </c>
      <c r="M22" s="203"/>
      <c r="N22" s="203"/>
      <c r="O22" s="203"/>
      <c r="P22" s="203"/>
    </row>
    <row r="23" spans="1:16" ht="7.5" customHeight="1" thickBot="1" x14ac:dyDescent="0.2">
      <c r="A23" s="117"/>
      <c r="B23" s="116"/>
      <c r="C23" s="122"/>
      <c r="D23" s="122"/>
      <c r="E23" s="122"/>
      <c r="F23" s="122"/>
      <c r="G23" s="122"/>
      <c r="H23" s="122"/>
      <c r="I23" s="122"/>
      <c r="J23" s="142"/>
      <c r="L23" s="203"/>
      <c r="M23" s="203"/>
      <c r="N23" s="203"/>
      <c r="O23" s="203"/>
      <c r="P23" s="203"/>
    </row>
    <row r="24" spans="1:16" ht="17.25" customHeight="1" thickBot="1" x14ac:dyDescent="0.2">
      <c r="A24" s="117"/>
      <c r="B24" s="116" t="s">
        <v>62</v>
      </c>
      <c r="C24" s="181" t="s">
        <v>59</v>
      </c>
      <c r="D24" s="181"/>
      <c r="E24" s="182">
        <v>2</v>
      </c>
      <c r="F24" s="183"/>
      <c r="G24" s="181" t="s">
        <v>58</v>
      </c>
      <c r="H24" s="181"/>
      <c r="I24" s="159">
        <v>10</v>
      </c>
      <c r="J24" s="142" t="s">
        <v>103</v>
      </c>
      <c r="L24" s="203"/>
      <c r="M24" s="203"/>
      <c r="N24" s="203"/>
      <c r="O24" s="203"/>
      <c r="P24" s="203"/>
    </row>
    <row r="25" spans="1:16" ht="7.5" customHeight="1" thickBot="1" x14ac:dyDescent="0.2">
      <c r="A25" s="117"/>
      <c r="B25" s="116"/>
      <c r="C25" s="122"/>
      <c r="D25" s="122"/>
      <c r="E25" s="122"/>
      <c r="F25" s="122"/>
      <c r="G25" s="122"/>
      <c r="H25" s="122"/>
      <c r="I25" s="122"/>
      <c r="J25" s="142"/>
      <c r="L25" s="203"/>
      <c r="M25" s="203"/>
      <c r="N25" s="203"/>
      <c r="O25" s="203"/>
      <c r="P25" s="203"/>
    </row>
    <row r="26" spans="1:16" ht="17.25" customHeight="1" thickBot="1" x14ac:dyDescent="0.2">
      <c r="A26" s="117"/>
      <c r="B26" s="116" t="s">
        <v>57</v>
      </c>
      <c r="C26" s="110" t="s">
        <v>104</v>
      </c>
      <c r="D26" s="120"/>
      <c r="E26" s="111"/>
      <c r="F26" s="111"/>
      <c r="G26" s="204" t="s">
        <v>237</v>
      </c>
      <c r="H26" s="205"/>
      <c r="I26" s="206"/>
      <c r="J26" s="142" t="s">
        <v>148</v>
      </c>
      <c r="L26" s="203"/>
      <c r="M26" s="203"/>
      <c r="N26" s="203"/>
      <c r="O26" s="203"/>
      <c r="P26" s="203"/>
    </row>
    <row r="27" spans="1:16" ht="7.5" customHeight="1" thickBot="1" x14ac:dyDescent="0.2">
      <c r="A27" s="117"/>
      <c r="B27" s="116"/>
      <c r="C27" s="120"/>
      <c r="D27" s="120"/>
      <c r="E27" s="111"/>
      <c r="F27" s="111"/>
      <c r="G27" s="120"/>
      <c r="H27" s="120"/>
      <c r="I27" s="112"/>
      <c r="J27" s="142"/>
      <c r="L27" s="203"/>
      <c r="M27" s="203"/>
      <c r="N27" s="203"/>
      <c r="O27" s="203"/>
      <c r="P27" s="203"/>
    </row>
    <row r="28" spans="1:16" ht="17.25" customHeight="1" thickBot="1" x14ac:dyDescent="0.2">
      <c r="A28" s="117"/>
      <c r="B28" s="116"/>
      <c r="C28" s="181" t="s">
        <v>59</v>
      </c>
      <c r="D28" s="181"/>
      <c r="E28" s="182">
        <v>5</v>
      </c>
      <c r="F28" s="183"/>
      <c r="G28" s="181" t="s">
        <v>58</v>
      </c>
      <c r="H28" s="181"/>
      <c r="I28" s="162">
        <v>10</v>
      </c>
      <c r="J28" s="142" t="s">
        <v>102</v>
      </c>
      <c r="L28" s="203"/>
      <c r="M28" s="203"/>
      <c r="N28" s="203"/>
      <c r="O28" s="203"/>
      <c r="P28" s="203"/>
    </row>
    <row r="29" spans="1:16" ht="7.5" customHeight="1" x14ac:dyDescent="0.15">
      <c r="A29" s="45"/>
      <c r="B29" s="36"/>
      <c r="C29" s="38"/>
      <c r="D29" s="38"/>
      <c r="E29" s="38"/>
      <c r="F29" s="38"/>
      <c r="G29" s="38"/>
      <c r="H29" s="38"/>
      <c r="I29" s="38"/>
      <c r="J29" s="143"/>
    </row>
    <row r="30" spans="1:16" ht="17.25" customHeight="1" x14ac:dyDescent="0.15">
      <c r="A30" s="185" t="s">
        <v>41</v>
      </c>
      <c r="B30" s="186"/>
      <c r="C30" s="121"/>
      <c r="D30" s="121"/>
      <c r="E30" s="121"/>
      <c r="F30" s="121"/>
      <c r="G30" s="121"/>
      <c r="H30" s="121"/>
      <c r="I30" s="121"/>
      <c r="J30" s="144"/>
      <c r="L30" s="169" t="s">
        <v>246</v>
      </c>
      <c r="M30" s="169"/>
      <c r="N30" s="169"/>
      <c r="O30" s="169"/>
      <c r="P30" s="169"/>
    </row>
    <row r="31" spans="1:16" ht="7.5" customHeight="1" x14ac:dyDescent="0.15">
      <c r="A31" s="55"/>
      <c r="B31" s="40"/>
      <c r="C31" s="40"/>
      <c r="D31" s="40"/>
      <c r="E31" s="40"/>
      <c r="F31" s="40"/>
      <c r="G31" s="40"/>
      <c r="H31" s="40"/>
      <c r="I31" s="40"/>
      <c r="J31" s="140"/>
      <c r="L31" s="169"/>
      <c r="M31" s="169"/>
      <c r="N31" s="169"/>
      <c r="O31" s="169"/>
      <c r="P31" s="169"/>
    </row>
    <row r="32" spans="1:16" ht="17.25" customHeight="1" x14ac:dyDescent="0.15">
      <c r="A32" s="198" t="s">
        <v>180</v>
      </c>
      <c r="B32" s="199"/>
      <c r="C32" s="57"/>
      <c r="D32" s="57"/>
      <c r="E32" s="57"/>
      <c r="F32" s="57"/>
      <c r="G32" s="57"/>
      <c r="H32" s="57"/>
      <c r="I32" s="57"/>
      <c r="J32" s="145"/>
      <c r="L32" s="169"/>
      <c r="M32" s="169"/>
      <c r="N32" s="169"/>
      <c r="O32" s="169"/>
      <c r="P32" s="169"/>
    </row>
    <row r="33" spans="1:16" ht="7.5" customHeight="1" thickBot="1" x14ac:dyDescent="0.2">
      <c r="A33" s="55"/>
      <c r="B33" s="39"/>
      <c r="C33" s="39"/>
      <c r="D33" s="39"/>
      <c r="E33" s="39"/>
      <c r="F33" s="39"/>
      <c r="G33" s="39"/>
      <c r="H33" s="39"/>
      <c r="I33" s="39"/>
      <c r="J33" s="146"/>
      <c r="L33" s="169"/>
      <c r="M33" s="169"/>
      <c r="N33" s="169"/>
      <c r="O33" s="169"/>
      <c r="P33" s="169"/>
    </row>
    <row r="34" spans="1:16" ht="17.25" customHeight="1" thickBot="1" x14ac:dyDescent="0.2">
      <c r="A34" s="55"/>
      <c r="B34" s="157" t="s">
        <v>45</v>
      </c>
      <c r="C34" s="170" t="s">
        <v>221</v>
      </c>
      <c r="D34" s="171"/>
      <c r="E34" s="171"/>
      <c r="F34" s="171"/>
      <c r="G34" s="171"/>
      <c r="H34" s="171"/>
      <c r="I34" s="172"/>
      <c r="J34" s="147" t="s">
        <v>227</v>
      </c>
      <c r="L34" s="169"/>
      <c r="M34" s="169"/>
      <c r="N34" s="169"/>
      <c r="O34" s="169"/>
      <c r="P34" s="169"/>
    </row>
    <row r="35" spans="1:16" ht="7.5" customHeight="1" x14ac:dyDescent="0.15">
      <c r="A35" s="55"/>
      <c r="B35" s="157"/>
      <c r="C35" s="56"/>
      <c r="D35" s="56"/>
      <c r="E35" s="56"/>
      <c r="F35" s="56"/>
      <c r="G35" s="56"/>
      <c r="H35" s="56"/>
      <c r="I35" s="56"/>
      <c r="J35" s="147"/>
      <c r="L35" s="169"/>
      <c r="M35" s="169"/>
      <c r="N35" s="169"/>
      <c r="O35" s="169"/>
      <c r="P35" s="169"/>
    </row>
    <row r="36" spans="1:16" ht="17.25" customHeight="1" x14ac:dyDescent="0.15">
      <c r="A36" s="198" t="s">
        <v>179</v>
      </c>
      <c r="B36" s="199"/>
      <c r="C36" s="57"/>
      <c r="D36" s="57"/>
      <c r="E36" s="57"/>
      <c r="F36" s="57"/>
      <c r="G36" s="57"/>
      <c r="H36" s="57"/>
      <c r="I36" s="57"/>
      <c r="J36" s="145"/>
      <c r="L36" s="169"/>
      <c r="M36" s="169"/>
      <c r="N36" s="169"/>
      <c r="O36" s="169"/>
      <c r="P36" s="169"/>
    </row>
    <row r="37" spans="1:16" ht="7.5" customHeight="1" thickBot="1" x14ac:dyDescent="0.2">
      <c r="A37" s="55"/>
      <c r="B37" s="157"/>
      <c r="C37" s="56"/>
      <c r="D37" s="56"/>
      <c r="E37" s="56"/>
      <c r="F37" s="56"/>
      <c r="G37" s="56"/>
      <c r="H37" s="56"/>
      <c r="I37" s="56"/>
      <c r="J37" s="147"/>
    </row>
    <row r="38" spans="1:16" ht="17.25" customHeight="1" thickBot="1" x14ac:dyDescent="0.2">
      <c r="A38" s="55"/>
      <c r="B38" s="157" t="s">
        <v>45</v>
      </c>
      <c r="C38" s="170" t="s">
        <v>221</v>
      </c>
      <c r="D38" s="171"/>
      <c r="E38" s="171"/>
      <c r="F38" s="171"/>
      <c r="G38" s="171"/>
      <c r="H38" s="171"/>
      <c r="I38" s="172"/>
      <c r="J38" s="147" t="s">
        <v>228</v>
      </c>
    </row>
    <row r="39" spans="1:16" ht="7.5" customHeight="1" x14ac:dyDescent="0.15">
      <c r="A39" s="55"/>
      <c r="B39" s="157"/>
      <c r="C39" s="56"/>
      <c r="D39" s="56"/>
      <c r="E39" s="56"/>
      <c r="F39" s="56"/>
      <c r="G39" s="56"/>
      <c r="H39" s="56"/>
      <c r="I39" s="56"/>
      <c r="J39" s="147"/>
    </row>
    <row r="40" spans="1:16" ht="17.25" customHeight="1" x14ac:dyDescent="0.15">
      <c r="A40" s="198" t="s">
        <v>178</v>
      </c>
      <c r="B40" s="199"/>
      <c r="C40" s="57"/>
      <c r="D40" s="57"/>
      <c r="E40" s="57"/>
      <c r="F40" s="57"/>
      <c r="G40" s="57"/>
      <c r="H40" s="57"/>
      <c r="I40" s="57"/>
      <c r="J40" s="145"/>
      <c r="O40" s="169"/>
      <c r="P40" s="169"/>
    </row>
    <row r="41" spans="1:16" ht="7.5" customHeight="1" thickBot="1" x14ac:dyDescent="0.2">
      <c r="A41" s="55"/>
      <c r="B41" s="157"/>
      <c r="C41" s="56"/>
      <c r="D41" s="56"/>
      <c r="E41" s="56"/>
      <c r="F41" s="56"/>
      <c r="G41" s="56"/>
      <c r="H41" s="56"/>
      <c r="I41" s="56"/>
      <c r="J41" s="147"/>
      <c r="O41" s="169"/>
      <c r="P41" s="169"/>
    </row>
    <row r="42" spans="1:16" ht="17.25" customHeight="1" thickBot="1" x14ac:dyDescent="0.2">
      <c r="A42" s="55"/>
      <c r="B42" s="157" t="s">
        <v>45</v>
      </c>
      <c r="C42" s="170" t="s">
        <v>221</v>
      </c>
      <c r="D42" s="171"/>
      <c r="E42" s="171"/>
      <c r="F42" s="171"/>
      <c r="G42" s="171"/>
      <c r="H42" s="171"/>
      <c r="I42" s="172"/>
      <c r="J42" s="147" t="s">
        <v>229</v>
      </c>
      <c r="O42" s="169"/>
      <c r="P42" s="169"/>
    </row>
    <row r="43" spans="1:16" ht="7.5" customHeight="1" x14ac:dyDescent="0.15">
      <c r="A43" s="55"/>
      <c r="B43" s="157"/>
      <c r="C43" s="56"/>
      <c r="D43" s="56"/>
      <c r="E43" s="56"/>
      <c r="F43" s="56"/>
      <c r="G43" s="56"/>
      <c r="H43" s="56"/>
      <c r="I43" s="56"/>
      <c r="J43" s="147"/>
      <c r="L43" s="115"/>
      <c r="O43" s="169"/>
      <c r="P43" s="169"/>
    </row>
    <row r="44" spans="1:16" ht="17.25" customHeight="1" x14ac:dyDescent="0.15">
      <c r="A44" s="185" t="s">
        <v>35</v>
      </c>
      <c r="B44" s="186"/>
      <c r="C44" s="121"/>
      <c r="D44" s="121"/>
      <c r="E44" s="121"/>
      <c r="F44" s="121"/>
      <c r="G44" s="121"/>
      <c r="H44" s="121"/>
      <c r="I44" s="121"/>
      <c r="J44" s="144"/>
    </row>
    <row r="45" spans="1:16" s="69" customFormat="1" ht="7.5" customHeight="1" x14ac:dyDescent="0.15">
      <c r="A45" s="42"/>
      <c r="B45" s="40"/>
      <c r="C45" s="40"/>
      <c r="D45" s="40"/>
      <c r="E45" s="40"/>
      <c r="F45" s="40"/>
      <c r="G45" s="40"/>
      <c r="H45" s="40"/>
      <c r="I45" s="40"/>
      <c r="J45" s="140"/>
    </row>
    <row r="46" spans="1:16" ht="17.25" customHeight="1" x14ac:dyDescent="0.15">
      <c r="A46" s="173" t="s">
        <v>167</v>
      </c>
      <c r="B46" s="174"/>
      <c r="C46" s="153"/>
      <c r="D46" s="153"/>
      <c r="E46" s="153"/>
      <c r="F46" s="153"/>
      <c r="G46" s="153"/>
      <c r="H46" s="153"/>
      <c r="I46" s="153"/>
      <c r="J46" s="154"/>
    </row>
    <row r="47" spans="1:16" ht="7.5" customHeight="1" thickBot="1" x14ac:dyDescent="0.2">
      <c r="A47" s="117"/>
      <c r="B47" s="116"/>
      <c r="C47" s="122"/>
      <c r="D47" s="122"/>
      <c r="E47" s="122"/>
      <c r="F47" s="122"/>
      <c r="G47" s="122"/>
      <c r="H47" s="122"/>
      <c r="I47" s="122"/>
      <c r="J47" s="142"/>
    </row>
    <row r="48" spans="1:16" ht="17.25" customHeight="1" thickBot="1" x14ac:dyDescent="0.2">
      <c r="A48" s="117"/>
      <c r="B48" s="116" t="s">
        <v>82</v>
      </c>
      <c r="C48" s="170" t="s">
        <v>230</v>
      </c>
      <c r="D48" s="171"/>
      <c r="E48" s="171"/>
      <c r="F48" s="171"/>
      <c r="G48" s="171"/>
      <c r="H48" s="171"/>
      <c r="I48" s="172"/>
      <c r="J48" s="148" t="s">
        <v>223</v>
      </c>
      <c r="M48" s="163"/>
      <c r="N48" s="163"/>
      <c r="O48" s="163"/>
      <c r="P48" s="163"/>
    </row>
    <row r="49" spans="1:16" s="69" customFormat="1" ht="7.5" customHeight="1" thickBot="1" x14ac:dyDescent="0.2">
      <c r="A49" s="70"/>
      <c r="B49" s="118"/>
      <c r="C49" s="122"/>
      <c r="D49" s="122"/>
      <c r="E49" s="122"/>
      <c r="F49" s="122"/>
      <c r="G49" s="122"/>
      <c r="H49" s="122"/>
      <c r="I49" s="122"/>
      <c r="J49" s="146"/>
      <c r="L49" s="163"/>
      <c r="M49" s="163"/>
      <c r="N49" s="163"/>
      <c r="O49" s="163"/>
      <c r="P49" s="163"/>
    </row>
    <row r="50" spans="1:16" ht="17.25" customHeight="1" thickBot="1" x14ac:dyDescent="0.2">
      <c r="A50" s="117"/>
      <c r="B50" s="116" t="s">
        <v>81</v>
      </c>
      <c r="C50" s="170" t="s">
        <v>231</v>
      </c>
      <c r="D50" s="171"/>
      <c r="E50" s="171"/>
      <c r="F50" s="171"/>
      <c r="G50" s="171"/>
      <c r="H50" s="171"/>
      <c r="I50" s="172"/>
      <c r="J50" s="148" t="s">
        <v>224</v>
      </c>
      <c r="L50" s="169" t="s">
        <v>199</v>
      </c>
      <c r="M50" s="169"/>
      <c r="N50" s="169"/>
      <c r="O50" s="169"/>
      <c r="P50" s="169"/>
    </row>
    <row r="51" spans="1:16" ht="7.5" customHeight="1" thickBot="1" x14ac:dyDescent="0.2">
      <c r="A51" s="117"/>
      <c r="B51" s="116"/>
      <c r="C51" s="122"/>
      <c r="D51" s="122"/>
      <c r="E51" s="122"/>
      <c r="F51" s="122"/>
      <c r="G51" s="122"/>
      <c r="H51" s="122"/>
      <c r="I51" s="122"/>
      <c r="J51" s="142"/>
      <c r="L51" s="169"/>
      <c r="M51" s="169"/>
      <c r="N51" s="169"/>
      <c r="O51" s="169"/>
      <c r="P51" s="169"/>
    </row>
    <row r="52" spans="1:16" ht="17.25" customHeight="1" thickBot="1" x14ac:dyDescent="0.2">
      <c r="A52" s="117"/>
      <c r="B52" s="122" t="s">
        <v>83</v>
      </c>
      <c r="C52" s="175" t="s">
        <v>232</v>
      </c>
      <c r="D52" s="176"/>
      <c r="E52" s="122" t="s">
        <v>85</v>
      </c>
      <c r="F52" s="122"/>
      <c r="G52" s="122"/>
      <c r="H52" s="122"/>
      <c r="I52" s="122"/>
      <c r="J52" s="149" t="s">
        <v>149</v>
      </c>
      <c r="L52" s="169"/>
      <c r="M52" s="169"/>
      <c r="N52" s="169"/>
      <c r="O52" s="169"/>
      <c r="P52" s="169"/>
    </row>
    <row r="53" spans="1:16" ht="7.5" customHeight="1" thickBot="1" x14ac:dyDescent="0.2">
      <c r="A53" s="117"/>
      <c r="B53" s="122"/>
      <c r="C53" s="122"/>
      <c r="D53" s="122"/>
      <c r="E53" s="122"/>
      <c r="F53" s="122"/>
      <c r="G53" s="122"/>
      <c r="H53" s="122"/>
      <c r="I53" s="122"/>
      <c r="J53" s="142"/>
      <c r="L53" s="169"/>
      <c r="M53" s="169"/>
      <c r="N53" s="169"/>
      <c r="O53" s="169"/>
      <c r="P53" s="169"/>
    </row>
    <row r="54" spans="1:16" ht="17.25" customHeight="1" thickBot="1" x14ac:dyDescent="0.2">
      <c r="A54" s="117"/>
      <c r="B54" s="122" t="s">
        <v>84</v>
      </c>
      <c r="C54" s="187" t="s">
        <v>233</v>
      </c>
      <c r="D54" s="188"/>
      <c r="E54" s="122"/>
      <c r="F54" s="189" t="s">
        <v>86</v>
      </c>
      <c r="G54" s="189"/>
      <c r="H54" s="189"/>
      <c r="I54" s="160"/>
      <c r="J54" s="142" t="s">
        <v>150</v>
      </c>
      <c r="L54" s="169"/>
      <c r="M54" s="169"/>
      <c r="N54" s="169"/>
      <c r="O54" s="169"/>
      <c r="P54" s="169"/>
    </row>
    <row r="55" spans="1:16" ht="8.25" customHeight="1" x14ac:dyDescent="0.15">
      <c r="A55" s="117"/>
      <c r="B55" s="116"/>
      <c r="C55" s="122"/>
      <c r="D55" s="122"/>
      <c r="E55" s="122"/>
      <c r="F55" s="122"/>
      <c r="G55" s="122"/>
      <c r="H55" s="122"/>
      <c r="I55" s="122"/>
      <c r="J55" s="142"/>
      <c r="L55" s="163"/>
      <c r="M55" s="163"/>
      <c r="N55" s="163"/>
      <c r="O55" s="163"/>
      <c r="P55" s="163"/>
    </row>
    <row r="56" spans="1:16" ht="17.25" customHeight="1" x14ac:dyDescent="0.15">
      <c r="A56" s="173" t="s">
        <v>169</v>
      </c>
      <c r="B56" s="174"/>
      <c r="C56" s="153"/>
      <c r="D56" s="153"/>
      <c r="E56" s="153"/>
      <c r="F56" s="153"/>
      <c r="G56" s="153"/>
      <c r="H56" s="153"/>
      <c r="I56" s="153"/>
      <c r="J56" s="152"/>
      <c r="L56" s="169" t="s">
        <v>247</v>
      </c>
      <c r="M56" s="169"/>
      <c r="N56" s="169"/>
      <c r="O56" s="169"/>
      <c r="P56" s="169"/>
    </row>
    <row r="57" spans="1:16" ht="7.5" customHeight="1" thickBot="1" x14ac:dyDescent="0.2">
      <c r="A57" s="117"/>
      <c r="B57" s="116"/>
      <c r="J57" s="142"/>
      <c r="L57" s="169"/>
      <c r="M57" s="169"/>
      <c r="N57" s="169"/>
      <c r="O57" s="169"/>
      <c r="P57" s="169"/>
    </row>
    <row r="58" spans="1:16" ht="17.25" customHeight="1" thickBot="1" x14ac:dyDescent="0.2">
      <c r="A58" s="117"/>
      <c r="B58" s="116"/>
      <c r="C58" s="200" t="s">
        <v>238</v>
      </c>
      <c r="D58" s="201"/>
      <c r="E58" s="201"/>
      <c r="F58" s="201"/>
      <c r="G58" s="201"/>
      <c r="H58" s="201"/>
      <c r="I58" s="202"/>
      <c r="J58" s="142" t="s">
        <v>36</v>
      </c>
      <c r="L58" s="169"/>
      <c r="M58" s="169"/>
      <c r="N58" s="169"/>
      <c r="O58" s="169"/>
      <c r="P58" s="169"/>
    </row>
    <row r="59" spans="1:16" ht="7.5" customHeight="1" x14ac:dyDescent="0.15">
      <c r="A59" s="46"/>
      <c r="B59" s="59"/>
      <c r="C59" s="47"/>
      <c r="D59" s="47"/>
      <c r="E59" s="47"/>
      <c r="F59" s="47"/>
      <c r="G59" s="47"/>
      <c r="H59" s="47"/>
      <c r="I59" s="47"/>
      <c r="J59" s="142"/>
      <c r="L59" s="169"/>
      <c r="M59" s="169"/>
      <c r="N59" s="169"/>
      <c r="O59" s="169"/>
      <c r="P59" s="169"/>
    </row>
    <row r="60" spans="1:16" ht="17.25" customHeight="1" x14ac:dyDescent="0.15">
      <c r="A60" s="185" t="s">
        <v>109</v>
      </c>
      <c r="B60" s="186"/>
      <c r="C60" s="186"/>
      <c r="D60" s="186"/>
      <c r="E60" s="186"/>
      <c r="F60" s="186"/>
      <c r="G60" s="186"/>
      <c r="H60" s="186"/>
      <c r="I60" s="186"/>
      <c r="J60" s="210"/>
      <c r="L60" s="169"/>
      <c r="M60" s="169"/>
      <c r="N60" s="169"/>
      <c r="O60" s="169"/>
      <c r="P60" s="169"/>
    </row>
    <row r="61" spans="1:16" ht="7.5" customHeight="1" x14ac:dyDescent="0.15">
      <c r="A61" s="46"/>
      <c r="B61" s="59"/>
      <c r="C61" s="47"/>
      <c r="D61" s="47"/>
      <c r="E61" s="47"/>
      <c r="F61" s="47"/>
      <c r="G61" s="47"/>
      <c r="H61" s="47"/>
      <c r="I61" s="47"/>
      <c r="J61" s="142"/>
    </row>
    <row r="62" spans="1:16" ht="17.25" customHeight="1" x14ac:dyDescent="0.15">
      <c r="A62" s="173" t="s">
        <v>170</v>
      </c>
      <c r="B62" s="174"/>
      <c r="C62" s="153"/>
      <c r="D62" s="153"/>
      <c r="E62" s="153"/>
      <c r="F62" s="153"/>
      <c r="G62" s="153"/>
      <c r="H62" s="153"/>
      <c r="I62" s="153"/>
      <c r="J62" s="152"/>
      <c r="L62" s="169" t="s">
        <v>248</v>
      </c>
      <c r="M62" s="169"/>
      <c r="N62" s="169"/>
      <c r="O62" s="169"/>
      <c r="P62" s="169"/>
    </row>
    <row r="63" spans="1:16" ht="7.5" customHeight="1" thickBot="1" x14ac:dyDescent="0.2">
      <c r="A63" s="46"/>
      <c r="B63" s="59"/>
      <c r="C63" s="133"/>
      <c r="D63" s="133"/>
      <c r="E63" s="133"/>
      <c r="I63" s="130"/>
      <c r="J63" s="142"/>
      <c r="L63" s="169"/>
      <c r="M63" s="169"/>
      <c r="N63" s="169"/>
      <c r="O63" s="169"/>
      <c r="P63" s="169"/>
    </row>
    <row r="64" spans="1:16" ht="17.25" customHeight="1" thickBot="1" x14ac:dyDescent="0.2">
      <c r="A64" s="46"/>
      <c r="B64" s="133" t="s">
        <v>110</v>
      </c>
      <c r="C64" s="161" t="s">
        <v>239</v>
      </c>
      <c r="E64" s="133"/>
      <c r="F64" s="130" t="s">
        <v>140</v>
      </c>
      <c r="G64" s="196">
        <v>3</v>
      </c>
      <c r="H64" s="197"/>
      <c r="I64" s="6" t="s">
        <v>139</v>
      </c>
      <c r="J64" s="142" t="s">
        <v>151</v>
      </c>
      <c r="L64" s="169"/>
      <c r="M64" s="169"/>
      <c r="N64" s="169"/>
      <c r="O64" s="169"/>
      <c r="P64" s="169"/>
    </row>
    <row r="65" spans="1:16" ht="7.5" customHeight="1" thickBot="1" x14ac:dyDescent="0.2">
      <c r="A65" s="46"/>
      <c r="B65" s="59"/>
      <c r="C65" s="58"/>
      <c r="D65" s="58"/>
      <c r="E65" s="58"/>
      <c r="G65" s="58"/>
      <c r="I65" s="131"/>
      <c r="J65" s="150"/>
      <c r="L65" s="169"/>
      <c r="M65" s="169"/>
      <c r="N65" s="169"/>
      <c r="O65" s="169"/>
      <c r="P65" s="169"/>
    </row>
    <row r="66" spans="1:16" ht="17.25" customHeight="1" thickBot="1" x14ac:dyDescent="0.2">
      <c r="A66" s="46"/>
      <c r="B66" s="133" t="s">
        <v>111</v>
      </c>
      <c r="C66" s="161" t="s">
        <v>239</v>
      </c>
      <c r="E66" s="133"/>
      <c r="F66" s="130" t="s">
        <v>140</v>
      </c>
      <c r="G66" s="196">
        <v>2</v>
      </c>
      <c r="H66" s="197"/>
      <c r="I66" s="6" t="s">
        <v>186</v>
      </c>
      <c r="J66" s="142" t="s">
        <v>187</v>
      </c>
      <c r="L66" s="169"/>
      <c r="M66" s="169"/>
      <c r="N66" s="169"/>
      <c r="O66" s="169"/>
      <c r="P66" s="169"/>
    </row>
    <row r="67" spans="1:16" ht="7.5" customHeight="1" thickBot="1" x14ac:dyDescent="0.2">
      <c r="A67" s="46"/>
      <c r="B67" s="59"/>
      <c r="C67" s="58"/>
      <c r="D67" s="58"/>
      <c r="E67" s="58"/>
      <c r="G67" s="58"/>
      <c r="I67" s="131"/>
      <c r="J67" s="150"/>
      <c r="L67" s="169"/>
      <c r="M67" s="169"/>
      <c r="N67" s="169"/>
      <c r="O67" s="169"/>
      <c r="P67" s="169"/>
    </row>
    <row r="68" spans="1:16" ht="17.25" customHeight="1" thickBot="1" x14ac:dyDescent="0.2">
      <c r="A68" s="46"/>
      <c r="B68" s="133" t="s">
        <v>112</v>
      </c>
      <c r="C68" s="161" t="s">
        <v>239</v>
      </c>
      <c r="E68" s="133"/>
      <c r="F68" s="130" t="s">
        <v>140</v>
      </c>
      <c r="G68" s="196">
        <v>1</v>
      </c>
      <c r="H68" s="197"/>
      <c r="I68" s="6" t="s">
        <v>139</v>
      </c>
      <c r="J68" s="142" t="s">
        <v>153</v>
      </c>
      <c r="L68" s="169"/>
      <c r="M68" s="169"/>
      <c r="N68" s="169"/>
      <c r="O68" s="169"/>
      <c r="P68" s="169"/>
    </row>
    <row r="69" spans="1:16" ht="7.5" customHeight="1" thickBot="1" x14ac:dyDescent="0.2">
      <c r="A69" s="46"/>
      <c r="B69" s="59"/>
      <c r="C69" s="58"/>
      <c r="D69" s="58"/>
      <c r="E69" s="58"/>
      <c r="G69" s="58"/>
      <c r="H69" s="58"/>
      <c r="I69" s="58"/>
      <c r="J69" s="150"/>
      <c r="L69" s="169"/>
      <c r="M69" s="169"/>
      <c r="N69" s="169"/>
      <c r="O69" s="169"/>
      <c r="P69" s="169"/>
    </row>
    <row r="70" spans="1:16" ht="17.25" customHeight="1" thickBot="1" x14ac:dyDescent="0.2">
      <c r="A70" s="46"/>
      <c r="B70" s="133" t="s">
        <v>113</v>
      </c>
      <c r="C70" s="161" t="s">
        <v>239</v>
      </c>
      <c r="E70" s="133"/>
      <c r="F70" s="130" t="s">
        <v>140</v>
      </c>
      <c r="G70" s="196">
        <v>1</v>
      </c>
      <c r="H70" s="197"/>
      <c r="I70" s="6" t="s">
        <v>139</v>
      </c>
      <c r="J70" s="142" t="s">
        <v>153</v>
      </c>
      <c r="L70" s="169"/>
      <c r="M70" s="169"/>
      <c r="N70" s="169"/>
      <c r="O70" s="169"/>
      <c r="P70" s="169"/>
    </row>
    <row r="71" spans="1:16" ht="7.5" customHeight="1" thickBot="1" x14ac:dyDescent="0.2">
      <c r="A71" s="46"/>
      <c r="B71" s="59"/>
      <c r="C71" s="58"/>
      <c r="D71" s="58"/>
      <c r="E71" s="58"/>
      <c r="G71" s="58"/>
      <c r="H71" s="58"/>
      <c r="I71" s="58"/>
      <c r="J71" s="150"/>
    </row>
    <row r="72" spans="1:16" ht="17.25" customHeight="1" thickBot="1" x14ac:dyDescent="0.2">
      <c r="A72" s="46"/>
      <c r="B72" s="133" t="s">
        <v>114</v>
      </c>
      <c r="C72" s="161" t="s">
        <v>239</v>
      </c>
      <c r="E72" s="133"/>
      <c r="F72" s="130" t="s">
        <v>140</v>
      </c>
      <c r="G72" s="196">
        <v>2</v>
      </c>
      <c r="H72" s="197"/>
      <c r="I72" s="6" t="s">
        <v>139</v>
      </c>
      <c r="J72" s="142" t="s">
        <v>154</v>
      </c>
    </row>
    <row r="73" spans="1:16" ht="7.5" customHeight="1" thickBot="1" x14ac:dyDescent="0.2">
      <c r="A73" s="46"/>
      <c r="B73" s="59"/>
      <c r="C73" s="58"/>
      <c r="D73" s="58"/>
      <c r="E73" s="58"/>
      <c r="G73" s="58"/>
      <c r="H73" s="58"/>
      <c r="I73" s="58"/>
      <c r="J73" s="150"/>
    </row>
    <row r="74" spans="1:16" ht="17.25" customHeight="1" thickBot="1" x14ac:dyDescent="0.2">
      <c r="A74" s="46"/>
      <c r="B74" s="133" t="s">
        <v>116</v>
      </c>
      <c r="C74" s="161" t="s">
        <v>239</v>
      </c>
      <c r="E74" s="133"/>
      <c r="F74" s="130" t="s">
        <v>140</v>
      </c>
      <c r="G74" s="196">
        <v>2</v>
      </c>
      <c r="H74" s="197"/>
      <c r="I74" s="6" t="s">
        <v>142</v>
      </c>
      <c r="J74" s="142" t="s">
        <v>155</v>
      </c>
    </row>
    <row r="75" spans="1:16" ht="7.5" customHeight="1" thickBot="1" x14ac:dyDescent="0.2">
      <c r="A75" s="46"/>
      <c r="B75" s="59"/>
      <c r="C75" s="58"/>
      <c r="D75" s="58"/>
      <c r="E75" s="58"/>
      <c r="G75" s="58"/>
      <c r="H75" s="58"/>
      <c r="I75" s="58"/>
      <c r="J75" s="150"/>
    </row>
    <row r="76" spans="1:16" ht="17.25" customHeight="1" thickBot="1" x14ac:dyDescent="0.2">
      <c r="A76" s="46"/>
      <c r="B76" s="133" t="s">
        <v>115</v>
      </c>
      <c r="C76" s="161" t="s">
        <v>239</v>
      </c>
      <c r="E76" s="133"/>
      <c r="F76" s="130" t="s">
        <v>140</v>
      </c>
      <c r="G76" s="196">
        <v>20</v>
      </c>
      <c r="H76" s="197"/>
      <c r="I76" s="6" t="s">
        <v>142</v>
      </c>
      <c r="J76" s="142" t="s">
        <v>156</v>
      </c>
    </row>
    <row r="77" spans="1:16" ht="7.5" customHeight="1" thickBot="1" x14ac:dyDescent="0.2">
      <c r="A77" s="46"/>
      <c r="B77" s="59"/>
      <c r="C77" s="58"/>
      <c r="D77" s="58"/>
      <c r="E77" s="58"/>
      <c r="F77" s="58"/>
      <c r="G77" s="58"/>
      <c r="H77" s="58"/>
      <c r="I77" s="58"/>
      <c r="J77" s="150"/>
    </row>
    <row r="78" spans="1:16" ht="17.25" customHeight="1" x14ac:dyDescent="0.15">
      <c r="A78" s="46"/>
      <c r="B78" s="48" t="s">
        <v>117</v>
      </c>
      <c r="C78" s="211"/>
      <c r="D78" s="212"/>
      <c r="E78" s="212"/>
      <c r="F78" s="212"/>
      <c r="G78" s="212"/>
      <c r="H78" s="212"/>
      <c r="I78" s="213"/>
      <c r="J78" s="150"/>
    </row>
    <row r="79" spans="1:16" ht="17.25" customHeight="1" thickBot="1" x14ac:dyDescent="0.2">
      <c r="A79" s="46"/>
      <c r="B79" s="48"/>
      <c r="C79" s="214"/>
      <c r="D79" s="215"/>
      <c r="E79" s="215"/>
      <c r="F79" s="215"/>
      <c r="G79" s="215"/>
      <c r="H79" s="215"/>
      <c r="I79" s="216"/>
      <c r="J79" s="150"/>
    </row>
    <row r="80" spans="1:16" ht="7.5" customHeight="1" x14ac:dyDescent="0.15">
      <c r="A80" s="46"/>
      <c r="B80" s="59"/>
      <c r="C80" s="48"/>
      <c r="D80" s="48"/>
      <c r="E80" s="58"/>
      <c r="F80" s="58"/>
      <c r="G80" s="58"/>
      <c r="H80" s="58"/>
      <c r="I80" s="58"/>
      <c r="J80" s="150"/>
    </row>
    <row r="81" spans="1:10" ht="17.25" customHeight="1" x14ac:dyDescent="0.15">
      <c r="A81" s="173" t="s">
        <v>171</v>
      </c>
      <c r="B81" s="174"/>
      <c r="C81" s="151"/>
      <c r="D81" s="151"/>
      <c r="E81" s="155"/>
      <c r="F81" s="155"/>
      <c r="G81" s="155"/>
      <c r="H81" s="155"/>
      <c r="I81" s="155"/>
      <c r="J81" s="156"/>
    </row>
    <row r="82" spans="1:10" ht="7.5" customHeight="1" thickBot="1" x14ac:dyDescent="0.2">
      <c r="A82" s="46"/>
      <c r="B82" s="59"/>
      <c r="C82" s="48"/>
      <c r="D82" s="48"/>
      <c r="E82" s="58"/>
      <c r="F82" s="58"/>
      <c r="G82" s="58"/>
      <c r="H82" s="58"/>
      <c r="I82" s="58"/>
      <c r="J82" s="150"/>
    </row>
    <row r="83" spans="1:10" ht="17.25" customHeight="1" thickBot="1" x14ac:dyDescent="0.2">
      <c r="A83" s="46"/>
      <c r="B83" s="133" t="s">
        <v>119</v>
      </c>
      <c r="C83" s="161" t="s">
        <v>239</v>
      </c>
      <c r="D83" s="48"/>
      <c r="E83" s="58"/>
      <c r="F83" s="58"/>
      <c r="G83" s="58"/>
      <c r="H83" s="58"/>
      <c r="I83" s="58"/>
      <c r="J83" s="150" t="s">
        <v>157</v>
      </c>
    </row>
    <row r="84" spans="1:10" ht="7.5" customHeight="1" thickBot="1" x14ac:dyDescent="0.2">
      <c r="A84" s="46"/>
      <c r="B84" s="58"/>
      <c r="D84" s="48"/>
      <c r="E84" s="58"/>
      <c r="F84" s="58"/>
      <c r="G84" s="58"/>
      <c r="H84" s="58"/>
      <c r="I84" s="58"/>
      <c r="J84" s="150"/>
    </row>
    <row r="85" spans="1:10" ht="17.25" customHeight="1" thickBot="1" x14ac:dyDescent="0.2">
      <c r="A85" s="46"/>
      <c r="B85" s="133" t="s">
        <v>120</v>
      </c>
      <c r="C85" s="161" t="s">
        <v>239</v>
      </c>
      <c r="D85" s="48"/>
      <c r="E85" s="58"/>
      <c r="F85" s="58"/>
      <c r="G85" s="58"/>
      <c r="H85" s="58"/>
      <c r="I85" s="58"/>
      <c r="J85" s="150" t="s">
        <v>157</v>
      </c>
    </row>
    <row r="86" spans="1:10" ht="7.5" customHeight="1" thickBot="1" x14ac:dyDescent="0.2">
      <c r="A86" s="46"/>
      <c r="B86" s="58"/>
      <c r="D86" s="58"/>
      <c r="E86" s="58"/>
      <c r="G86" s="58"/>
      <c r="I86" s="131"/>
      <c r="J86" s="150"/>
    </row>
    <row r="87" spans="1:10" ht="17.25" customHeight="1" thickBot="1" x14ac:dyDescent="0.2">
      <c r="A87" s="46"/>
      <c r="B87" s="133" t="s">
        <v>121</v>
      </c>
      <c r="C87" s="161" t="s">
        <v>239</v>
      </c>
      <c r="E87" s="133"/>
      <c r="F87" s="130" t="s">
        <v>140</v>
      </c>
      <c r="G87" s="196">
        <v>1</v>
      </c>
      <c r="H87" s="197"/>
      <c r="I87" s="6" t="s">
        <v>144</v>
      </c>
      <c r="J87" s="142" t="s">
        <v>158</v>
      </c>
    </row>
    <row r="88" spans="1:10" ht="7.5" customHeight="1" thickBot="1" x14ac:dyDescent="0.2">
      <c r="A88" s="46"/>
      <c r="B88" s="58"/>
      <c r="D88" s="58"/>
      <c r="E88" s="58"/>
      <c r="F88" s="58"/>
      <c r="G88" s="58"/>
      <c r="H88" s="58"/>
      <c r="I88" s="58"/>
      <c r="J88" s="150"/>
    </row>
    <row r="89" spans="1:10" ht="17.25" customHeight="1" thickBot="1" x14ac:dyDescent="0.2">
      <c r="A89" s="46"/>
      <c r="B89" s="133" t="s">
        <v>114</v>
      </c>
      <c r="C89" s="161" t="str">
        <f>C72</f>
        <v>有</v>
      </c>
      <c r="E89" s="133"/>
      <c r="F89" s="130" t="s">
        <v>140</v>
      </c>
      <c r="G89" s="196">
        <v>2</v>
      </c>
      <c r="H89" s="197"/>
      <c r="I89" s="6" t="s">
        <v>139</v>
      </c>
      <c r="J89" s="142" t="s">
        <v>154</v>
      </c>
    </row>
    <row r="90" spans="1:10" ht="7.5" customHeight="1" thickBot="1" x14ac:dyDescent="0.2">
      <c r="A90" s="46"/>
      <c r="B90" s="58"/>
      <c r="D90" s="58"/>
      <c r="E90" s="58"/>
      <c r="F90" s="58"/>
      <c r="G90" s="58"/>
      <c r="H90" s="58"/>
      <c r="I90" s="58"/>
      <c r="J90" s="150"/>
    </row>
    <row r="91" spans="1:10" ht="17.25" customHeight="1" thickBot="1" x14ac:dyDescent="0.2">
      <c r="A91" s="46"/>
      <c r="B91" s="133" t="s">
        <v>116</v>
      </c>
      <c r="C91" s="161" t="s">
        <v>239</v>
      </c>
      <c r="E91" s="133"/>
      <c r="F91" s="130" t="s">
        <v>140</v>
      </c>
      <c r="G91" s="196">
        <v>2</v>
      </c>
      <c r="H91" s="197"/>
      <c r="I91" s="6" t="s">
        <v>142</v>
      </c>
      <c r="J91" s="142" t="s">
        <v>155</v>
      </c>
    </row>
    <row r="92" spans="1:10" ht="7.5" customHeight="1" thickBot="1" x14ac:dyDescent="0.2">
      <c r="A92" s="46"/>
      <c r="B92" s="58"/>
      <c r="D92" s="58"/>
      <c r="E92" s="58"/>
      <c r="F92" s="58"/>
      <c r="G92" s="58"/>
      <c r="H92" s="58"/>
      <c r="I92" s="58"/>
      <c r="J92" s="150"/>
    </row>
    <row r="93" spans="1:10" ht="17.25" customHeight="1" thickBot="1" x14ac:dyDescent="0.2">
      <c r="A93" s="46"/>
      <c r="B93" s="133" t="s">
        <v>123</v>
      </c>
      <c r="C93" s="161" t="s">
        <v>239</v>
      </c>
      <c r="E93" s="133"/>
      <c r="F93" s="130" t="s">
        <v>140</v>
      </c>
      <c r="G93" s="196">
        <v>1</v>
      </c>
      <c r="H93" s="197"/>
      <c r="I93" s="6" t="s">
        <v>139</v>
      </c>
      <c r="J93" s="142" t="s">
        <v>152</v>
      </c>
    </row>
    <row r="94" spans="1:10" ht="7.5" customHeight="1" thickBot="1" x14ac:dyDescent="0.2">
      <c r="A94" s="46"/>
      <c r="B94" s="58"/>
      <c r="D94" s="58"/>
      <c r="E94" s="58"/>
      <c r="F94" s="58"/>
      <c r="G94" s="58"/>
      <c r="H94" s="58"/>
      <c r="I94" s="58"/>
      <c r="J94" s="150"/>
    </row>
    <row r="95" spans="1:10" ht="17.25" customHeight="1" thickBot="1" x14ac:dyDescent="0.2">
      <c r="A95" s="46"/>
      <c r="B95" s="133" t="s">
        <v>122</v>
      </c>
      <c r="C95" s="161" t="s">
        <v>239</v>
      </c>
      <c r="E95" s="133"/>
      <c r="F95" s="130" t="s">
        <v>140</v>
      </c>
      <c r="G95" s="196">
        <v>5</v>
      </c>
      <c r="H95" s="197"/>
      <c r="I95" s="6" t="s">
        <v>139</v>
      </c>
      <c r="J95" s="142" t="s">
        <v>154</v>
      </c>
    </row>
    <row r="96" spans="1:10" ht="7.5" customHeight="1" thickBot="1" x14ac:dyDescent="0.2">
      <c r="A96" s="46"/>
      <c r="B96" s="58"/>
      <c r="D96" s="58"/>
      <c r="E96" s="58"/>
      <c r="F96" s="58"/>
      <c r="G96" s="58"/>
      <c r="H96" s="58"/>
      <c r="I96" s="58"/>
      <c r="J96" s="150"/>
    </row>
    <row r="97" spans="1:10" ht="17.25" customHeight="1" thickBot="1" x14ac:dyDescent="0.2">
      <c r="A97" s="46"/>
      <c r="B97" s="133" t="s">
        <v>115</v>
      </c>
      <c r="C97" s="161" t="s">
        <v>239</v>
      </c>
      <c r="E97" s="133"/>
      <c r="F97" s="130" t="s">
        <v>140</v>
      </c>
      <c r="G97" s="196">
        <v>20</v>
      </c>
      <c r="H97" s="197"/>
      <c r="I97" s="6" t="s">
        <v>142</v>
      </c>
      <c r="J97" s="142" t="s">
        <v>156</v>
      </c>
    </row>
    <row r="98" spans="1:10" ht="7.5" customHeight="1" thickBot="1" x14ac:dyDescent="0.2">
      <c r="A98" s="46"/>
      <c r="B98" s="58"/>
      <c r="D98" s="58"/>
      <c r="E98" s="58"/>
      <c r="F98" s="58"/>
      <c r="G98" s="58"/>
      <c r="H98" s="58"/>
      <c r="I98" s="58"/>
      <c r="J98" s="150"/>
    </row>
    <row r="99" spans="1:10" ht="17.25" customHeight="1" thickBot="1" x14ac:dyDescent="0.2">
      <c r="A99" s="46"/>
      <c r="B99" s="133" t="s">
        <v>124</v>
      </c>
      <c r="C99" s="161" t="s">
        <v>239</v>
      </c>
      <c r="E99" s="133"/>
      <c r="F99" s="130" t="s">
        <v>140</v>
      </c>
      <c r="G99" s="196">
        <v>5</v>
      </c>
      <c r="H99" s="197"/>
      <c r="I99" s="6" t="s">
        <v>143</v>
      </c>
      <c r="J99" s="142" t="s">
        <v>159</v>
      </c>
    </row>
    <row r="100" spans="1:10" ht="7.5" customHeight="1" thickBot="1" x14ac:dyDescent="0.2">
      <c r="A100" s="46"/>
      <c r="B100" s="58"/>
      <c r="D100" s="58"/>
      <c r="E100" s="58"/>
      <c r="F100" s="58"/>
      <c r="G100" s="58"/>
      <c r="H100" s="58"/>
      <c r="I100" s="58"/>
      <c r="J100" s="150"/>
    </row>
    <row r="101" spans="1:10" ht="17.25" customHeight="1" thickBot="1" x14ac:dyDescent="0.2">
      <c r="A101" s="46"/>
      <c r="B101" s="133" t="s">
        <v>125</v>
      </c>
      <c r="C101" s="161" t="s">
        <v>141</v>
      </c>
      <c r="E101" s="133"/>
      <c r="F101" s="130" t="s">
        <v>140</v>
      </c>
      <c r="G101" s="196"/>
      <c r="H101" s="197"/>
      <c r="I101" s="6" t="s">
        <v>142</v>
      </c>
      <c r="J101" s="142" t="s">
        <v>160</v>
      </c>
    </row>
    <row r="102" spans="1:10" ht="7.5" customHeight="1" thickBot="1" x14ac:dyDescent="0.2">
      <c r="A102" s="46"/>
      <c r="B102" s="58"/>
      <c r="D102" s="58"/>
      <c r="E102" s="58"/>
      <c r="F102" s="58"/>
      <c r="G102" s="58"/>
      <c r="H102" s="58"/>
      <c r="I102" s="58"/>
      <c r="J102" s="150"/>
    </row>
    <row r="103" spans="1:10" ht="17.25" customHeight="1" x14ac:dyDescent="0.15">
      <c r="A103" s="46"/>
      <c r="B103" s="48" t="s">
        <v>117</v>
      </c>
      <c r="C103" s="211"/>
      <c r="D103" s="212"/>
      <c r="E103" s="212"/>
      <c r="F103" s="212"/>
      <c r="G103" s="212"/>
      <c r="H103" s="212"/>
      <c r="I103" s="213"/>
      <c r="J103" s="150"/>
    </row>
    <row r="104" spans="1:10" ht="17.25" customHeight="1" thickBot="1" x14ac:dyDescent="0.2">
      <c r="A104" s="46"/>
      <c r="B104" s="48"/>
      <c r="C104" s="214"/>
      <c r="D104" s="215"/>
      <c r="E104" s="215"/>
      <c r="F104" s="215"/>
      <c r="G104" s="215"/>
      <c r="H104" s="215"/>
      <c r="I104" s="216"/>
      <c r="J104" s="150"/>
    </row>
    <row r="105" spans="1:10" ht="7.5" customHeight="1" x14ac:dyDescent="0.15">
      <c r="A105" s="46"/>
      <c r="B105" s="59"/>
      <c r="C105" s="48"/>
      <c r="D105" s="48"/>
      <c r="E105" s="58"/>
      <c r="F105" s="58"/>
      <c r="G105" s="58"/>
      <c r="H105" s="58"/>
      <c r="I105" s="58"/>
      <c r="J105" s="150"/>
    </row>
    <row r="106" spans="1:10" ht="17.25" customHeight="1" x14ac:dyDescent="0.15">
      <c r="A106" s="173" t="s">
        <v>172</v>
      </c>
      <c r="B106" s="174"/>
      <c r="C106" s="153"/>
      <c r="D106" s="153"/>
      <c r="E106" s="153"/>
      <c r="F106" s="153"/>
      <c r="G106" s="153"/>
      <c r="H106" s="153"/>
      <c r="I106" s="153"/>
      <c r="J106" s="156"/>
    </row>
    <row r="107" spans="1:10" ht="7.5" customHeight="1" thickBot="1" x14ac:dyDescent="0.2">
      <c r="A107" s="46"/>
      <c r="B107" s="59"/>
      <c r="C107" s="133"/>
      <c r="D107" s="133"/>
      <c r="E107" s="133"/>
      <c r="I107" s="130"/>
      <c r="J107" s="150"/>
    </row>
    <row r="108" spans="1:10" ht="17.25" customHeight="1" thickBot="1" x14ac:dyDescent="0.2">
      <c r="A108" s="46"/>
      <c r="B108" s="133" t="s">
        <v>126</v>
      </c>
      <c r="C108" s="161" t="s">
        <v>239</v>
      </c>
      <c r="E108" s="133"/>
      <c r="F108" s="130" t="s">
        <v>140</v>
      </c>
      <c r="G108" s="196">
        <v>3</v>
      </c>
      <c r="H108" s="197"/>
      <c r="I108" s="6" t="s">
        <v>145</v>
      </c>
      <c r="J108" s="142" t="s">
        <v>161</v>
      </c>
    </row>
    <row r="109" spans="1:10" ht="7.5" customHeight="1" thickBot="1" x14ac:dyDescent="0.2">
      <c r="A109" s="46"/>
      <c r="B109" s="58"/>
      <c r="D109" s="58"/>
      <c r="E109" s="58"/>
      <c r="G109" s="58"/>
      <c r="I109" s="131"/>
      <c r="J109" s="150"/>
    </row>
    <row r="110" spans="1:10" ht="17.25" customHeight="1" thickBot="1" x14ac:dyDescent="0.2">
      <c r="A110" s="46"/>
      <c r="B110" s="133" t="s">
        <v>127</v>
      </c>
      <c r="C110" s="161" t="s">
        <v>239</v>
      </c>
      <c r="E110" s="133"/>
      <c r="F110" s="130" t="s">
        <v>140</v>
      </c>
      <c r="G110" s="196">
        <v>3</v>
      </c>
      <c r="H110" s="197"/>
      <c r="I110" s="6" t="s">
        <v>145</v>
      </c>
      <c r="J110" s="142" t="s">
        <v>161</v>
      </c>
    </row>
    <row r="111" spans="1:10" ht="7.5" customHeight="1" thickBot="1" x14ac:dyDescent="0.2">
      <c r="A111" s="46"/>
      <c r="B111" s="58"/>
      <c r="D111" s="58"/>
      <c r="E111" s="58"/>
      <c r="G111" s="58"/>
      <c r="I111" s="131"/>
      <c r="J111" s="150"/>
    </row>
    <row r="112" spans="1:10" ht="17.25" customHeight="1" thickBot="1" x14ac:dyDescent="0.2">
      <c r="A112" s="46"/>
      <c r="B112" s="133" t="s">
        <v>128</v>
      </c>
      <c r="C112" s="161" t="s">
        <v>239</v>
      </c>
      <c r="E112" s="133"/>
      <c r="F112" s="130" t="s">
        <v>140</v>
      </c>
      <c r="G112" s="196">
        <v>10</v>
      </c>
      <c r="H112" s="197"/>
      <c r="I112" s="6" t="s">
        <v>146</v>
      </c>
      <c r="J112" s="142" t="s">
        <v>162</v>
      </c>
    </row>
    <row r="113" spans="1:10" ht="7.5" customHeight="1" thickBot="1" x14ac:dyDescent="0.2">
      <c r="A113" s="46"/>
      <c r="B113" s="58"/>
      <c r="D113" s="58"/>
      <c r="E113" s="58"/>
      <c r="F113" s="58"/>
      <c r="G113" s="58"/>
      <c r="H113" s="58"/>
      <c r="I113" s="58"/>
      <c r="J113" s="150"/>
    </row>
    <row r="114" spans="1:10" ht="17.25" customHeight="1" thickBot="1" x14ac:dyDescent="0.2">
      <c r="A114" s="46"/>
      <c r="B114" s="133" t="s">
        <v>129</v>
      </c>
      <c r="C114" s="161" t="s">
        <v>239</v>
      </c>
      <c r="E114" s="133"/>
      <c r="F114" s="130" t="s">
        <v>140</v>
      </c>
      <c r="G114" s="196">
        <v>10</v>
      </c>
      <c r="H114" s="197"/>
      <c r="I114" s="6" t="s">
        <v>147</v>
      </c>
      <c r="J114" s="142" t="s">
        <v>162</v>
      </c>
    </row>
    <row r="115" spans="1:10" ht="7.5" customHeight="1" thickBot="1" x14ac:dyDescent="0.2">
      <c r="A115" s="46"/>
      <c r="B115" s="58"/>
      <c r="D115" s="58"/>
      <c r="E115" s="58"/>
      <c r="F115" s="58"/>
      <c r="G115" s="58"/>
      <c r="H115" s="58"/>
      <c r="I115" s="58"/>
      <c r="J115" s="150"/>
    </row>
    <row r="116" spans="1:10" ht="17.25" customHeight="1" x14ac:dyDescent="0.15">
      <c r="A116" s="46"/>
      <c r="B116" s="48" t="s">
        <v>117</v>
      </c>
      <c r="C116" s="211"/>
      <c r="D116" s="212"/>
      <c r="E116" s="212"/>
      <c r="F116" s="212"/>
      <c r="G116" s="212"/>
      <c r="H116" s="212"/>
      <c r="I116" s="213"/>
      <c r="J116" s="150"/>
    </row>
    <row r="117" spans="1:10" ht="17.25" customHeight="1" thickBot="1" x14ac:dyDescent="0.2">
      <c r="A117" s="46"/>
      <c r="B117" s="48"/>
      <c r="C117" s="214"/>
      <c r="D117" s="215"/>
      <c r="E117" s="215"/>
      <c r="F117" s="215"/>
      <c r="G117" s="215"/>
      <c r="H117" s="215"/>
      <c r="I117" s="216"/>
      <c r="J117" s="150"/>
    </row>
    <row r="118" spans="1:10" ht="7.5" customHeight="1" x14ac:dyDescent="0.15">
      <c r="A118" s="46"/>
      <c r="B118" s="59"/>
      <c r="C118" s="48"/>
      <c r="D118" s="48"/>
      <c r="E118" s="58"/>
      <c r="F118" s="58"/>
      <c r="G118" s="58"/>
      <c r="H118" s="58"/>
      <c r="I118" s="58"/>
      <c r="J118" s="150"/>
    </row>
    <row r="119" spans="1:10" ht="17.25" customHeight="1" x14ac:dyDescent="0.15">
      <c r="A119" s="173" t="s">
        <v>173</v>
      </c>
      <c r="B119" s="174"/>
      <c r="C119" s="153"/>
      <c r="D119" s="153"/>
      <c r="E119" s="153"/>
      <c r="F119" s="153"/>
      <c r="G119" s="153"/>
      <c r="H119" s="153"/>
      <c r="I119" s="153"/>
      <c r="J119" s="156"/>
    </row>
    <row r="120" spans="1:10" ht="7.5" customHeight="1" thickBot="1" x14ac:dyDescent="0.2">
      <c r="A120" s="46"/>
      <c r="B120" s="59"/>
      <c r="C120" s="133"/>
      <c r="D120" s="133"/>
      <c r="E120" s="133"/>
      <c r="I120" s="130"/>
      <c r="J120" s="150"/>
    </row>
    <row r="121" spans="1:10" ht="17.25" customHeight="1" thickBot="1" x14ac:dyDescent="0.2">
      <c r="A121" s="46"/>
      <c r="B121" s="133" t="s">
        <v>130</v>
      </c>
      <c r="C121" s="161" t="s">
        <v>239</v>
      </c>
      <c r="E121" s="133"/>
      <c r="F121" s="130" t="s">
        <v>140</v>
      </c>
      <c r="G121" s="196">
        <v>100</v>
      </c>
      <c r="H121" s="197"/>
      <c r="I121" s="6" t="s">
        <v>144</v>
      </c>
      <c r="J121" s="142" t="s">
        <v>163</v>
      </c>
    </row>
    <row r="122" spans="1:10" ht="7.5" customHeight="1" thickBot="1" x14ac:dyDescent="0.2">
      <c r="A122" s="46"/>
      <c r="B122" s="58"/>
      <c r="D122" s="58"/>
      <c r="E122" s="58"/>
      <c r="G122" s="58"/>
      <c r="I122" s="131"/>
      <c r="J122" s="150"/>
    </row>
    <row r="123" spans="1:10" ht="17.25" customHeight="1" thickBot="1" x14ac:dyDescent="0.2">
      <c r="A123" s="46"/>
      <c r="B123" s="133" t="s">
        <v>131</v>
      </c>
      <c r="C123" s="161" t="s">
        <v>239</v>
      </c>
      <c r="E123" s="133"/>
      <c r="F123" s="130" t="s">
        <v>140</v>
      </c>
      <c r="G123" s="196">
        <v>100</v>
      </c>
      <c r="H123" s="197"/>
      <c r="I123" s="6" t="s">
        <v>144</v>
      </c>
      <c r="J123" s="142" t="s">
        <v>163</v>
      </c>
    </row>
    <row r="124" spans="1:10" ht="7.5" customHeight="1" thickBot="1" x14ac:dyDescent="0.2">
      <c r="A124" s="46"/>
      <c r="B124" s="58"/>
      <c r="D124" s="58"/>
      <c r="E124" s="58"/>
      <c r="G124" s="58"/>
      <c r="I124" s="131"/>
      <c r="J124" s="150"/>
    </row>
    <row r="125" spans="1:10" ht="17.25" customHeight="1" thickBot="1" x14ac:dyDescent="0.2">
      <c r="A125" s="46"/>
      <c r="B125" s="133" t="s">
        <v>132</v>
      </c>
      <c r="C125" s="161" t="s">
        <v>141</v>
      </c>
      <c r="E125" s="133"/>
      <c r="F125" s="130" t="s">
        <v>140</v>
      </c>
      <c r="G125" s="196"/>
      <c r="H125" s="197"/>
      <c r="I125" s="6" t="s">
        <v>142</v>
      </c>
      <c r="J125" s="142" t="s">
        <v>164</v>
      </c>
    </row>
    <row r="126" spans="1:10" ht="7.5" customHeight="1" thickBot="1" x14ac:dyDescent="0.2">
      <c r="A126" s="46"/>
      <c r="B126" s="58"/>
      <c r="D126" s="58"/>
      <c r="E126" s="58"/>
      <c r="F126" s="58"/>
      <c r="G126" s="58"/>
      <c r="H126" s="58"/>
      <c r="I126" s="58"/>
      <c r="J126" s="150"/>
    </row>
    <row r="127" spans="1:10" ht="17.25" customHeight="1" thickBot="1" x14ac:dyDescent="0.2">
      <c r="A127" s="46"/>
      <c r="B127" s="133" t="s">
        <v>133</v>
      </c>
      <c r="C127" s="161" t="s">
        <v>141</v>
      </c>
      <c r="E127" s="133"/>
      <c r="F127" s="130" t="s">
        <v>140</v>
      </c>
      <c r="G127" s="196"/>
      <c r="H127" s="197"/>
      <c r="I127" s="6" t="s">
        <v>142</v>
      </c>
      <c r="J127" s="142" t="s">
        <v>155</v>
      </c>
    </row>
    <row r="128" spans="1:10" ht="7.5" customHeight="1" thickBot="1" x14ac:dyDescent="0.2">
      <c r="A128" s="46"/>
      <c r="B128" s="58"/>
      <c r="D128" s="58"/>
      <c r="E128" s="58"/>
      <c r="F128" s="58"/>
      <c r="G128" s="58"/>
      <c r="H128" s="58"/>
      <c r="I128" s="58"/>
      <c r="J128" s="150"/>
    </row>
    <row r="129" spans="1:10" ht="17.25" customHeight="1" thickBot="1" x14ac:dyDescent="0.2">
      <c r="A129" s="46"/>
      <c r="B129" s="48" t="s">
        <v>117</v>
      </c>
      <c r="C129" s="207"/>
      <c r="D129" s="208"/>
      <c r="E129" s="208"/>
      <c r="F129" s="208"/>
      <c r="G129" s="208"/>
      <c r="H129" s="208"/>
      <c r="I129" s="209"/>
      <c r="J129" s="150"/>
    </row>
    <row r="130" spans="1:10" ht="7.5" customHeight="1" x14ac:dyDescent="0.15">
      <c r="A130" s="46"/>
      <c r="B130" s="59"/>
      <c r="C130" s="48"/>
      <c r="D130" s="48"/>
      <c r="E130" s="58"/>
      <c r="F130" s="58"/>
      <c r="G130" s="58"/>
      <c r="H130" s="58"/>
      <c r="I130" s="58"/>
      <c r="J130" s="150"/>
    </row>
    <row r="131" spans="1:10" ht="17.25" customHeight="1" x14ac:dyDescent="0.15">
      <c r="A131" s="173" t="s">
        <v>174</v>
      </c>
      <c r="B131" s="174"/>
      <c r="C131" s="151"/>
      <c r="D131" s="151"/>
      <c r="E131" s="155"/>
      <c r="F131" s="155"/>
      <c r="G131" s="155"/>
      <c r="H131" s="155"/>
      <c r="I131" s="155"/>
      <c r="J131" s="156"/>
    </row>
    <row r="132" spans="1:10" ht="7.5" customHeight="1" thickBot="1" x14ac:dyDescent="0.2">
      <c r="A132" s="46"/>
      <c r="B132" s="59"/>
      <c r="C132" s="48"/>
      <c r="D132" s="48"/>
      <c r="E132" s="58"/>
      <c r="F132" s="58"/>
      <c r="G132" s="58"/>
      <c r="H132" s="58"/>
      <c r="I132" s="58"/>
      <c r="J132" s="150"/>
    </row>
    <row r="133" spans="1:10" ht="17.25" customHeight="1" thickBot="1" x14ac:dyDescent="0.2">
      <c r="A133" s="46"/>
      <c r="B133" s="133" t="s">
        <v>134</v>
      </c>
      <c r="C133" s="161" t="s">
        <v>239</v>
      </c>
      <c r="E133" s="133"/>
      <c r="F133" s="130" t="s">
        <v>140</v>
      </c>
      <c r="G133" s="196">
        <v>100</v>
      </c>
      <c r="H133" s="197"/>
      <c r="I133" s="6" t="s">
        <v>144</v>
      </c>
      <c r="J133" s="142" t="s">
        <v>163</v>
      </c>
    </row>
    <row r="134" spans="1:10" ht="7.5" customHeight="1" thickBot="1" x14ac:dyDescent="0.2">
      <c r="A134" s="46"/>
      <c r="B134" s="58"/>
      <c r="D134" s="58"/>
      <c r="E134" s="58"/>
      <c r="G134" s="58"/>
      <c r="I134" s="131"/>
      <c r="J134" s="150"/>
    </row>
    <row r="135" spans="1:10" ht="17.25" customHeight="1" thickBot="1" x14ac:dyDescent="0.2">
      <c r="A135" s="46"/>
      <c r="B135" s="133" t="s">
        <v>135</v>
      </c>
      <c r="C135" s="161" t="s">
        <v>239</v>
      </c>
      <c r="E135" s="133"/>
      <c r="F135" s="130" t="s">
        <v>140</v>
      </c>
      <c r="G135" s="196">
        <v>10</v>
      </c>
      <c r="H135" s="197"/>
      <c r="I135" s="6" t="s">
        <v>144</v>
      </c>
      <c r="J135" s="142" t="s">
        <v>165</v>
      </c>
    </row>
    <row r="136" spans="1:10" ht="7.5" customHeight="1" thickBot="1" x14ac:dyDescent="0.2">
      <c r="A136" s="46"/>
      <c r="B136" s="58"/>
      <c r="D136" s="58"/>
      <c r="E136" s="58"/>
      <c r="G136" s="58"/>
      <c r="I136" s="131"/>
      <c r="J136" s="150"/>
    </row>
    <row r="137" spans="1:10" ht="17.25" customHeight="1" thickBot="1" x14ac:dyDescent="0.2">
      <c r="A137" s="46"/>
      <c r="B137" s="133" t="s">
        <v>136</v>
      </c>
      <c r="C137" s="161" t="s">
        <v>239</v>
      </c>
      <c r="E137" s="133"/>
      <c r="F137" s="130" t="s">
        <v>140</v>
      </c>
      <c r="G137" s="196">
        <v>100</v>
      </c>
      <c r="H137" s="197"/>
      <c r="I137" s="6" t="s">
        <v>144</v>
      </c>
      <c r="J137" s="142" t="s">
        <v>165</v>
      </c>
    </row>
    <row r="138" spans="1:10" ht="7.5" customHeight="1" thickBot="1" x14ac:dyDescent="0.2">
      <c r="A138" s="46"/>
      <c r="B138" s="58"/>
      <c r="D138" s="58"/>
      <c r="E138" s="58"/>
      <c r="F138" s="58"/>
      <c r="G138" s="58"/>
      <c r="H138" s="58"/>
      <c r="I138" s="58"/>
      <c r="J138" s="150"/>
    </row>
    <row r="139" spans="1:10" ht="17.25" customHeight="1" x14ac:dyDescent="0.15">
      <c r="A139" s="46"/>
      <c r="B139" s="48" t="s">
        <v>117</v>
      </c>
      <c r="C139" s="190"/>
      <c r="D139" s="191"/>
      <c r="E139" s="191"/>
      <c r="F139" s="191"/>
      <c r="G139" s="191"/>
      <c r="H139" s="191"/>
      <c r="I139" s="192"/>
      <c r="J139" s="150"/>
    </row>
    <row r="140" spans="1:10" ht="17.25" customHeight="1" thickBot="1" x14ac:dyDescent="0.2">
      <c r="A140" s="46"/>
      <c r="B140" s="59"/>
      <c r="C140" s="193"/>
      <c r="D140" s="194"/>
      <c r="E140" s="194"/>
      <c r="F140" s="194"/>
      <c r="G140" s="194"/>
      <c r="H140" s="194"/>
      <c r="I140" s="195"/>
      <c r="J140" s="150"/>
    </row>
    <row r="141" spans="1:10" ht="7.5" customHeight="1" x14ac:dyDescent="0.15">
      <c r="A141" s="46"/>
      <c r="B141" s="59"/>
      <c r="C141" s="48"/>
      <c r="D141" s="48"/>
      <c r="E141" s="58"/>
      <c r="F141" s="58"/>
      <c r="G141" s="58"/>
      <c r="H141" s="58"/>
      <c r="I141" s="58"/>
      <c r="J141" s="150"/>
    </row>
    <row r="142" spans="1:10" ht="17.25" customHeight="1" x14ac:dyDescent="0.15">
      <c r="A142" s="173" t="s">
        <v>175</v>
      </c>
      <c r="B142" s="174"/>
      <c r="C142" s="151"/>
      <c r="D142" s="151"/>
      <c r="E142" s="155"/>
      <c r="F142" s="155"/>
      <c r="G142" s="155"/>
      <c r="H142" s="155"/>
      <c r="I142" s="155"/>
      <c r="J142" s="156"/>
    </row>
    <row r="143" spans="1:10" ht="7.5" customHeight="1" thickBot="1" x14ac:dyDescent="0.2">
      <c r="A143" s="46"/>
      <c r="B143" s="59"/>
      <c r="C143" s="48"/>
      <c r="D143" s="48"/>
      <c r="E143" s="58"/>
      <c r="F143" s="58"/>
      <c r="G143" s="58"/>
      <c r="H143" s="58"/>
      <c r="I143" s="58"/>
      <c r="J143" s="150"/>
    </row>
    <row r="144" spans="1:10" ht="17.25" customHeight="1" thickBot="1" x14ac:dyDescent="0.2">
      <c r="A144" s="46"/>
      <c r="B144" s="133" t="s">
        <v>137</v>
      </c>
      <c r="C144" s="161" t="s">
        <v>141</v>
      </c>
      <c r="E144" s="133"/>
      <c r="F144" s="130" t="s">
        <v>140</v>
      </c>
      <c r="G144" s="196"/>
      <c r="H144" s="197"/>
      <c r="I144" s="6" t="s">
        <v>142</v>
      </c>
      <c r="J144" s="142" t="s">
        <v>156</v>
      </c>
    </row>
    <row r="145" spans="1:16" ht="7.5" customHeight="1" thickBot="1" x14ac:dyDescent="0.2">
      <c r="A145" s="46"/>
      <c r="B145" s="58"/>
      <c r="D145" s="58"/>
      <c r="E145" s="58"/>
      <c r="G145" s="58"/>
      <c r="I145" s="131"/>
      <c r="J145" s="150"/>
    </row>
    <row r="146" spans="1:16" ht="17.25" customHeight="1" thickBot="1" x14ac:dyDescent="0.2">
      <c r="A146" s="46"/>
      <c r="B146" s="133" t="s">
        <v>138</v>
      </c>
      <c r="C146" s="161" t="s">
        <v>141</v>
      </c>
      <c r="E146" s="133"/>
      <c r="F146" s="130" t="s">
        <v>140</v>
      </c>
      <c r="G146" s="196"/>
      <c r="H146" s="197"/>
      <c r="I146" s="6" t="s">
        <v>139</v>
      </c>
      <c r="J146" s="142" t="s">
        <v>153</v>
      </c>
    </row>
    <row r="147" spans="1:16" ht="7.5" customHeight="1" thickBot="1" x14ac:dyDescent="0.2">
      <c r="A147" s="46"/>
      <c r="B147" s="58"/>
      <c r="D147" s="58"/>
      <c r="E147" s="58"/>
      <c r="G147" s="58"/>
      <c r="I147" s="131"/>
      <c r="J147" s="150"/>
    </row>
    <row r="148" spans="1:16" ht="17.25" customHeight="1" x14ac:dyDescent="0.15">
      <c r="A148" s="46"/>
      <c r="B148" s="48" t="s">
        <v>117</v>
      </c>
      <c r="C148" s="190"/>
      <c r="D148" s="191"/>
      <c r="E148" s="191"/>
      <c r="F148" s="191"/>
      <c r="G148" s="191"/>
      <c r="H148" s="191"/>
      <c r="I148" s="192"/>
      <c r="J148" s="150"/>
    </row>
    <row r="149" spans="1:16" ht="17.25" customHeight="1" thickBot="1" x14ac:dyDescent="0.2">
      <c r="A149" s="46"/>
      <c r="B149" s="59"/>
      <c r="C149" s="193"/>
      <c r="D149" s="194"/>
      <c r="E149" s="194"/>
      <c r="F149" s="194"/>
      <c r="G149" s="194"/>
      <c r="H149" s="194"/>
      <c r="I149" s="195"/>
      <c r="J149" s="150"/>
    </row>
    <row r="150" spans="1:16" ht="7.5" customHeight="1" x14ac:dyDescent="0.15">
      <c r="A150" s="46"/>
      <c r="B150" s="59"/>
      <c r="C150" s="48"/>
      <c r="D150" s="48"/>
      <c r="E150" s="58"/>
      <c r="F150" s="58"/>
      <c r="G150" s="58"/>
      <c r="H150" s="58"/>
      <c r="I150" s="58"/>
      <c r="J150" s="150"/>
    </row>
    <row r="151" spans="1:16" ht="17.25" customHeight="1" x14ac:dyDescent="0.15">
      <c r="A151" s="185" t="s">
        <v>39</v>
      </c>
      <c r="B151" s="186"/>
      <c r="C151" s="121"/>
      <c r="D151" s="121"/>
      <c r="E151" s="121"/>
      <c r="F151" s="121"/>
      <c r="G151" s="121"/>
      <c r="H151" s="121"/>
      <c r="I151" s="121"/>
      <c r="J151" s="144"/>
    </row>
    <row r="152" spans="1:16" s="69" customFormat="1" ht="7.5" customHeight="1" x14ac:dyDescent="0.15">
      <c r="A152" s="42"/>
      <c r="B152" s="40"/>
      <c r="C152" s="40"/>
      <c r="D152" s="40"/>
      <c r="E152" s="40"/>
      <c r="F152" s="40"/>
      <c r="G152" s="40"/>
      <c r="H152" s="40"/>
      <c r="I152" s="40"/>
      <c r="J152" s="140"/>
    </row>
    <row r="153" spans="1:16" ht="17.25" customHeight="1" x14ac:dyDescent="0.15">
      <c r="A153" s="173" t="s">
        <v>176</v>
      </c>
      <c r="B153" s="174"/>
      <c r="C153" s="153"/>
      <c r="D153" s="153"/>
      <c r="E153" s="153"/>
      <c r="F153" s="153"/>
      <c r="G153" s="153"/>
      <c r="H153" s="153"/>
      <c r="I153" s="153"/>
      <c r="J153" s="152"/>
      <c r="L153" s="169" t="s">
        <v>190</v>
      </c>
      <c r="M153" s="169"/>
      <c r="N153" s="169"/>
      <c r="O153" s="169"/>
      <c r="P153" s="169"/>
    </row>
    <row r="154" spans="1:16" ht="7.5" customHeight="1" thickBot="1" x14ac:dyDescent="0.2">
      <c r="A154" s="117"/>
      <c r="B154" s="116"/>
      <c r="C154" s="69"/>
      <c r="D154" s="69"/>
      <c r="E154" s="69"/>
      <c r="F154" s="69"/>
      <c r="G154" s="69"/>
      <c r="H154" s="69"/>
      <c r="I154" s="69"/>
      <c r="J154" s="142"/>
      <c r="L154" s="169"/>
      <c r="M154" s="169"/>
      <c r="N154" s="169"/>
      <c r="O154" s="169"/>
      <c r="P154" s="169"/>
    </row>
    <row r="155" spans="1:16" ht="17.25" customHeight="1" thickBot="1" x14ac:dyDescent="0.2">
      <c r="A155" s="117"/>
      <c r="B155" s="116" t="s">
        <v>92</v>
      </c>
      <c r="C155" s="170" t="s">
        <v>240</v>
      </c>
      <c r="D155" s="171"/>
      <c r="E155" s="171"/>
      <c r="F155" s="171"/>
      <c r="G155" s="171"/>
      <c r="H155" s="171"/>
      <c r="I155" s="172"/>
      <c r="J155" s="142" t="s">
        <v>87</v>
      </c>
      <c r="L155" s="169"/>
      <c r="M155" s="169"/>
      <c r="N155" s="169"/>
      <c r="O155" s="169"/>
      <c r="P155" s="169"/>
    </row>
    <row r="156" spans="1:16" ht="7.5" customHeight="1" thickBot="1" x14ac:dyDescent="0.2">
      <c r="A156" s="117"/>
      <c r="B156" s="116"/>
      <c r="C156" s="39"/>
      <c r="D156" s="39"/>
      <c r="E156" s="39"/>
      <c r="F156" s="39"/>
      <c r="G156" s="39"/>
      <c r="H156" s="39"/>
      <c r="I156" s="39"/>
      <c r="J156" s="142"/>
      <c r="L156" s="169"/>
      <c r="M156" s="169"/>
      <c r="N156" s="169"/>
      <c r="O156" s="169"/>
      <c r="P156" s="169"/>
    </row>
    <row r="157" spans="1:16" ht="17.25" customHeight="1" thickBot="1" x14ac:dyDescent="0.2">
      <c r="A157" s="117"/>
      <c r="B157" s="116" t="s">
        <v>93</v>
      </c>
      <c r="C157" s="175">
        <v>4</v>
      </c>
      <c r="D157" s="176"/>
      <c r="E157" s="122" t="s">
        <v>43</v>
      </c>
      <c r="F157" s="122"/>
      <c r="G157" s="122"/>
      <c r="H157" s="122"/>
      <c r="I157" s="122"/>
      <c r="J157" s="142" t="s">
        <v>166</v>
      </c>
      <c r="L157" s="169"/>
      <c r="M157" s="169"/>
      <c r="N157" s="169"/>
      <c r="O157" s="169"/>
      <c r="P157" s="169"/>
    </row>
    <row r="158" spans="1:16" ht="7.5" customHeight="1" thickBot="1" x14ac:dyDescent="0.2">
      <c r="A158" s="117"/>
      <c r="B158" s="116"/>
      <c r="C158" s="122"/>
      <c r="D158" s="122"/>
      <c r="E158" s="122"/>
      <c r="F158" s="122"/>
      <c r="G158" s="122"/>
      <c r="H158" s="122"/>
      <c r="I158" s="122"/>
      <c r="J158" s="142"/>
    </row>
    <row r="159" spans="1:16" ht="17.25" customHeight="1" thickBot="1" x14ac:dyDescent="0.2">
      <c r="A159" s="117"/>
      <c r="B159" s="116" t="s">
        <v>96</v>
      </c>
      <c r="C159" s="170" t="s">
        <v>241</v>
      </c>
      <c r="D159" s="171"/>
      <c r="E159" s="171"/>
      <c r="F159" s="171"/>
      <c r="G159" s="171"/>
      <c r="H159" s="171"/>
      <c r="I159" s="172"/>
      <c r="J159" s="142" t="s">
        <v>105</v>
      </c>
    </row>
    <row r="160" spans="1:16" ht="7.5" customHeight="1" thickBot="1" x14ac:dyDescent="0.2">
      <c r="A160" s="46"/>
      <c r="B160" s="116"/>
      <c r="C160" s="39"/>
      <c r="D160" s="39"/>
      <c r="E160" s="39"/>
      <c r="F160" s="39"/>
      <c r="G160" s="39"/>
      <c r="H160" s="39"/>
      <c r="I160" s="39"/>
      <c r="J160" s="142"/>
    </row>
    <row r="161" spans="1:10" ht="17.25" customHeight="1" thickBot="1" x14ac:dyDescent="0.2">
      <c r="A161" s="117"/>
      <c r="B161" s="116" t="s">
        <v>94</v>
      </c>
      <c r="C161" s="170" t="s">
        <v>242</v>
      </c>
      <c r="D161" s="171"/>
      <c r="E161" s="171"/>
      <c r="F161" s="171"/>
      <c r="G161" s="171"/>
      <c r="H161" s="171"/>
      <c r="I161" s="172"/>
      <c r="J161" s="142" t="s">
        <v>191</v>
      </c>
    </row>
    <row r="162" spans="1:10" ht="7.5" customHeight="1" thickBot="1" x14ac:dyDescent="0.2">
      <c r="A162" s="46"/>
      <c r="B162" s="116"/>
      <c r="C162" s="39"/>
      <c r="D162" s="39"/>
      <c r="E162" s="39"/>
      <c r="F162" s="39"/>
      <c r="G162" s="39"/>
      <c r="H162" s="39"/>
      <c r="I162" s="39"/>
      <c r="J162" s="142"/>
    </row>
    <row r="163" spans="1:10" ht="17.25" customHeight="1" thickBot="1" x14ac:dyDescent="0.2">
      <c r="A163" s="117"/>
      <c r="B163" s="116" t="s">
        <v>95</v>
      </c>
      <c r="C163" s="175">
        <v>5</v>
      </c>
      <c r="D163" s="176"/>
      <c r="E163" s="122" t="s">
        <v>43</v>
      </c>
      <c r="F163" s="122"/>
      <c r="G163" s="122"/>
      <c r="H163" s="122"/>
      <c r="I163" s="122"/>
      <c r="J163" s="142" t="s">
        <v>249</v>
      </c>
    </row>
    <row r="164" spans="1:10" ht="7.5" customHeight="1" thickBot="1" x14ac:dyDescent="0.2">
      <c r="A164" s="117"/>
      <c r="B164" s="116"/>
      <c r="C164" s="122"/>
      <c r="D164" s="122"/>
      <c r="E164" s="122"/>
      <c r="F164" s="122"/>
      <c r="G164" s="122"/>
      <c r="H164" s="122"/>
      <c r="I164" s="122"/>
      <c r="J164" s="142"/>
    </row>
    <row r="165" spans="1:10" ht="17.25" customHeight="1" thickBot="1" x14ac:dyDescent="0.2">
      <c r="A165" s="117"/>
      <c r="B165" s="116" t="s">
        <v>97</v>
      </c>
      <c r="C165" s="170" t="s">
        <v>241</v>
      </c>
      <c r="D165" s="171"/>
      <c r="E165" s="171"/>
      <c r="F165" s="171"/>
      <c r="G165" s="171"/>
      <c r="H165" s="171"/>
      <c r="I165" s="172"/>
      <c r="J165" s="142" t="s">
        <v>105</v>
      </c>
    </row>
    <row r="166" spans="1:10" ht="7.5" customHeight="1" x14ac:dyDescent="0.15">
      <c r="A166" s="46"/>
      <c r="B166" s="59"/>
      <c r="C166" s="59"/>
      <c r="D166" s="59"/>
      <c r="E166" s="59"/>
      <c r="F166" s="59"/>
      <c r="G166" s="59"/>
      <c r="H166" s="59"/>
      <c r="I166" s="59"/>
      <c r="J166" s="142"/>
    </row>
    <row r="167" spans="1:10" ht="17.25" customHeight="1" x14ac:dyDescent="0.15">
      <c r="A167" s="173" t="s">
        <v>177</v>
      </c>
      <c r="B167" s="174"/>
      <c r="C167" s="153"/>
      <c r="D167" s="153"/>
      <c r="E167" s="153"/>
      <c r="F167" s="153"/>
      <c r="G167" s="153"/>
      <c r="H167" s="153"/>
      <c r="I167" s="153"/>
      <c r="J167" s="152"/>
    </row>
    <row r="168" spans="1:10" ht="7.5" customHeight="1" thickBot="1" x14ac:dyDescent="0.2">
      <c r="A168" s="117"/>
      <c r="B168" s="116"/>
      <c r="C168" s="39"/>
      <c r="D168" s="39"/>
      <c r="E168" s="39"/>
      <c r="F168" s="39"/>
      <c r="G168" s="39"/>
      <c r="H168" s="39"/>
      <c r="I168" s="39"/>
      <c r="J168" s="142"/>
    </row>
    <row r="169" spans="1:10" ht="17.25" customHeight="1" thickBot="1" x14ac:dyDescent="0.2">
      <c r="A169" s="117"/>
      <c r="B169" s="116" t="s">
        <v>88</v>
      </c>
      <c r="C169" s="170" t="s">
        <v>240</v>
      </c>
      <c r="D169" s="171"/>
      <c r="E169" s="171"/>
      <c r="F169" s="171"/>
      <c r="G169" s="171"/>
      <c r="H169" s="171"/>
      <c r="I169" s="172"/>
      <c r="J169" s="142" t="s">
        <v>87</v>
      </c>
    </row>
    <row r="170" spans="1:10" ht="7.5" customHeight="1" thickBot="1" x14ac:dyDescent="0.2">
      <c r="A170" s="117"/>
      <c r="B170" s="116"/>
      <c r="C170" s="39"/>
      <c r="D170" s="39"/>
      <c r="E170" s="39"/>
      <c r="F170" s="39"/>
      <c r="G170" s="39"/>
      <c r="H170" s="39"/>
      <c r="I170" s="39"/>
      <c r="J170" s="142"/>
    </row>
    <row r="171" spans="1:10" ht="17.25" customHeight="1" thickBot="1" x14ac:dyDescent="0.2">
      <c r="A171" s="117"/>
      <c r="B171" s="116" t="s">
        <v>89</v>
      </c>
      <c r="C171" s="175">
        <v>4</v>
      </c>
      <c r="D171" s="176"/>
      <c r="E171" s="122" t="s">
        <v>43</v>
      </c>
      <c r="F171" s="122"/>
      <c r="G171" s="122"/>
      <c r="H171" s="122"/>
      <c r="I171" s="122"/>
      <c r="J171" s="142" t="s">
        <v>166</v>
      </c>
    </row>
    <row r="172" spans="1:10" ht="7.5" customHeight="1" thickBot="1" x14ac:dyDescent="0.2">
      <c r="A172" s="117"/>
      <c r="B172" s="116"/>
      <c r="C172" s="122"/>
      <c r="D172" s="122"/>
      <c r="E172" s="122"/>
      <c r="F172" s="122"/>
      <c r="G172" s="122"/>
      <c r="H172" s="122"/>
      <c r="I172" s="122"/>
      <c r="J172" s="142"/>
    </row>
    <row r="173" spans="1:10" ht="17.25" customHeight="1" thickBot="1" x14ac:dyDescent="0.2">
      <c r="A173" s="117"/>
      <c r="B173" s="116" t="s">
        <v>98</v>
      </c>
      <c r="C173" s="170" t="s">
        <v>250</v>
      </c>
      <c r="D173" s="171"/>
      <c r="E173" s="171"/>
      <c r="F173" s="171"/>
      <c r="G173" s="171"/>
      <c r="H173" s="171"/>
      <c r="I173" s="172"/>
      <c r="J173" s="142" t="s">
        <v>226</v>
      </c>
    </row>
    <row r="174" spans="1:10" ht="7.5" customHeight="1" x14ac:dyDescent="0.15">
      <c r="A174" s="117"/>
      <c r="B174" s="116"/>
      <c r="C174" s="39"/>
      <c r="D174" s="39"/>
      <c r="E174" s="39"/>
      <c r="F174" s="39"/>
      <c r="G174" s="39"/>
      <c r="H174" s="39"/>
      <c r="I174" s="39"/>
      <c r="J174" s="142"/>
    </row>
    <row r="175" spans="1:10" ht="7.5" customHeight="1" thickBot="1" x14ac:dyDescent="0.2">
      <c r="A175" s="117"/>
      <c r="B175" s="116"/>
      <c r="C175" s="39"/>
      <c r="D175" s="39"/>
      <c r="E175" s="39"/>
      <c r="F175" s="39"/>
      <c r="G175" s="39"/>
      <c r="H175" s="39"/>
      <c r="I175" s="39"/>
      <c r="J175" s="142"/>
    </row>
    <row r="176" spans="1:10" ht="17.25" customHeight="1" thickBot="1" x14ac:dyDescent="0.2">
      <c r="A176" s="117"/>
      <c r="B176" s="116" t="s">
        <v>90</v>
      </c>
      <c r="C176" s="170" t="s">
        <v>242</v>
      </c>
      <c r="D176" s="171"/>
      <c r="E176" s="171"/>
      <c r="F176" s="171"/>
      <c r="G176" s="171"/>
      <c r="H176" s="171"/>
      <c r="I176" s="172"/>
      <c r="J176" s="142" t="s">
        <v>225</v>
      </c>
    </row>
    <row r="177" spans="1:10" ht="7.5" customHeight="1" thickBot="1" x14ac:dyDescent="0.2">
      <c r="A177" s="117"/>
      <c r="B177" s="116"/>
      <c r="C177" s="39"/>
      <c r="D177" s="39"/>
      <c r="E177" s="39"/>
      <c r="F177" s="39"/>
      <c r="G177" s="39"/>
      <c r="H177" s="39"/>
      <c r="I177" s="39"/>
      <c r="J177" s="142"/>
    </row>
    <row r="178" spans="1:10" ht="17.25" customHeight="1" thickBot="1" x14ac:dyDescent="0.2">
      <c r="A178" s="117"/>
      <c r="B178" s="116" t="s">
        <v>91</v>
      </c>
      <c r="C178" s="175">
        <v>5</v>
      </c>
      <c r="D178" s="176"/>
      <c r="E178" s="122" t="s">
        <v>43</v>
      </c>
      <c r="F178" s="122"/>
      <c r="G178" s="122"/>
      <c r="H178" s="122"/>
      <c r="I178" s="122"/>
      <c r="J178" s="142" t="s">
        <v>249</v>
      </c>
    </row>
    <row r="179" spans="1:10" ht="7.5" customHeight="1" thickBot="1" x14ac:dyDescent="0.2">
      <c r="A179" s="117"/>
      <c r="B179" s="116"/>
      <c r="C179" s="122"/>
      <c r="D179" s="122"/>
      <c r="E179" s="122"/>
      <c r="F179" s="122"/>
      <c r="G179" s="122"/>
      <c r="H179" s="122"/>
      <c r="I179" s="122"/>
      <c r="J179" s="142"/>
    </row>
    <row r="180" spans="1:10" ht="17.25" customHeight="1" thickBot="1" x14ac:dyDescent="0.2">
      <c r="A180" s="117"/>
      <c r="B180" s="116" t="s">
        <v>99</v>
      </c>
      <c r="C180" s="170" t="s">
        <v>243</v>
      </c>
      <c r="D180" s="171"/>
      <c r="E180" s="171"/>
      <c r="F180" s="171"/>
      <c r="G180" s="171"/>
      <c r="H180" s="171"/>
      <c r="I180" s="172"/>
      <c r="J180" s="142" t="s">
        <v>226</v>
      </c>
    </row>
    <row r="181" spans="1:10" ht="7.5" customHeight="1" x14ac:dyDescent="0.15">
      <c r="A181" s="134"/>
      <c r="B181" s="135"/>
      <c r="C181" s="136"/>
      <c r="D181" s="136"/>
      <c r="E181" s="136"/>
      <c r="F181" s="136"/>
      <c r="G181" s="136"/>
      <c r="H181" s="136"/>
      <c r="I181" s="136"/>
      <c r="J181" s="143"/>
    </row>
  </sheetData>
  <sheetProtection selectLockedCells="1"/>
  <mergeCells count="99">
    <mergeCell ref="L50:P54"/>
    <mergeCell ref="L56:P60"/>
    <mergeCell ref="A60:J60"/>
    <mergeCell ref="L62:P70"/>
    <mergeCell ref="C116:I117"/>
    <mergeCell ref="C103:I104"/>
    <mergeCell ref="C78:I79"/>
    <mergeCell ref="A62:B62"/>
    <mergeCell ref="G87:H87"/>
    <mergeCell ref="G89:H89"/>
    <mergeCell ref="G95:H95"/>
    <mergeCell ref="G97:H97"/>
    <mergeCell ref="G99:H99"/>
    <mergeCell ref="G101:H101"/>
    <mergeCell ref="G91:H91"/>
    <mergeCell ref="G93:H93"/>
    <mergeCell ref="G146:H146"/>
    <mergeCell ref="G108:H108"/>
    <mergeCell ref="G110:H110"/>
    <mergeCell ref="G112:H112"/>
    <mergeCell ref="G114:H114"/>
    <mergeCell ref="G121:H121"/>
    <mergeCell ref="G133:H133"/>
    <mergeCell ref="G144:H144"/>
    <mergeCell ref="G127:H127"/>
    <mergeCell ref="C139:I140"/>
    <mergeCell ref="C129:I129"/>
    <mergeCell ref="G123:H123"/>
    <mergeCell ref="G135:H135"/>
    <mergeCell ref="G137:H137"/>
    <mergeCell ref="L16:P20"/>
    <mergeCell ref="L30:P36"/>
    <mergeCell ref="O40:P43"/>
    <mergeCell ref="L22:P28"/>
    <mergeCell ref="G26:I26"/>
    <mergeCell ref="A32:B32"/>
    <mergeCell ref="A36:B36"/>
    <mergeCell ref="G64:H64"/>
    <mergeCell ref="C38:I38"/>
    <mergeCell ref="E28:F28"/>
    <mergeCell ref="G28:H28"/>
    <mergeCell ref="C42:I42"/>
    <mergeCell ref="A44:B44"/>
    <mergeCell ref="A30:B30"/>
    <mergeCell ref="A56:B56"/>
    <mergeCell ref="C58:I58"/>
    <mergeCell ref="A40:B40"/>
    <mergeCell ref="C34:I34"/>
    <mergeCell ref="G74:H74"/>
    <mergeCell ref="A142:B142"/>
    <mergeCell ref="G66:H66"/>
    <mergeCell ref="G68:H68"/>
    <mergeCell ref="G70:H70"/>
    <mergeCell ref="G72:H72"/>
    <mergeCell ref="G76:H76"/>
    <mergeCell ref="G125:H125"/>
    <mergeCell ref="C24:D24"/>
    <mergeCell ref="E24:F24"/>
    <mergeCell ref="G24:H24"/>
    <mergeCell ref="C28:D28"/>
    <mergeCell ref="A151:B151"/>
    <mergeCell ref="A46:B46"/>
    <mergeCell ref="C48:I48"/>
    <mergeCell ref="C52:D52"/>
    <mergeCell ref="C54:D54"/>
    <mergeCell ref="F54:H54"/>
    <mergeCell ref="C50:I50"/>
    <mergeCell ref="C148:I149"/>
    <mergeCell ref="A81:B81"/>
    <mergeCell ref="A106:B106"/>
    <mergeCell ref="A119:B119"/>
    <mergeCell ref="A131:B131"/>
    <mergeCell ref="C7:I7"/>
    <mergeCell ref="A4:J4"/>
    <mergeCell ref="A20:B20"/>
    <mergeCell ref="G22:H22"/>
    <mergeCell ref="C22:D22"/>
    <mergeCell ref="E22:F22"/>
    <mergeCell ref="A7:B7"/>
    <mergeCell ref="A8:B8"/>
    <mergeCell ref="C12:I12"/>
    <mergeCell ref="C14:I14"/>
    <mergeCell ref="C16:I16"/>
    <mergeCell ref="C18:I18"/>
    <mergeCell ref="L153:P157"/>
    <mergeCell ref="C173:I173"/>
    <mergeCell ref="C180:I180"/>
    <mergeCell ref="A167:B167"/>
    <mergeCell ref="A153:B153"/>
    <mergeCell ref="C165:I165"/>
    <mergeCell ref="C169:I169"/>
    <mergeCell ref="C176:I176"/>
    <mergeCell ref="C171:D171"/>
    <mergeCell ref="C178:D178"/>
    <mergeCell ref="C161:I161"/>
    <mergeCell ref="C155:I155"/>
    <mergeCell ref="C157:D157"/>
    <mergeCell ref="C163:D163"/>
    <mergeCell ref="C159:I159"/>
  </mergeCells>
  <phoneticPr fontId="9"/>
  <dataValidations count="12">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4:D54">
      <formula1>"徒歩,車両"</formula1>
    </dataValidation>
    <dataValidation type="list" allowBlank="1" showInputMessage="1" showErrorMessage="1" sqref="C157:D157 C171:D171 C163:D163 C178:D178">
      <formula1>"１,２,３,４,５,６,７,８,９,１０,１１,１２"</formula1>
    </dataValidation>
    <dataValidation type="list" allowBlank="1" showInputMessage="1" sqref="C159:I159 C165:I165">
      <formula1>"防災情報及び避難誘導,防災情報,避難誘導"</formula1>
    </dataValidation>
    <dataValidation type="list" allowBlank="1" showInputMessage="1" sqref="C176:I176">
      <formula1>"新規採用の従業員,全従業員,全従業員及び利用者"</formula1>
    </dataValidation>
    <dataValidation type="list" allowBlank="1" showInputMessage="1" sqref="C173:I173 C180:I180">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64 G66 G68 G70 G72 G74 G76 G99 G101 G87 G89 G91 G93 G95 G97 G108 G110 G112 G114 G121 G123 G125 G127 G133 G135 G137 G144 G146"/>
    <dataValidation type="list" allowBlank="1" showInputMessage="1" showErrorMessage="1" sqref="C64 C66 C68 C70 C72 C74 C76 C83 C87 C89 C91 C93 C95 C97 C99 C101 C85 C135 C112 C114 C108 C125 C127 C146 C110 C121 C137 C123 C133 C144">
      <formula1>"有,無"</formula1>
    </dataValidation>
    <dataValidation type="list" allowBlank="1" showInputMessage="1" sqref="C155:I155 C161:I161 C169:I169">
      <formula1>"新規採用の従業員,全従業員,全従業員及び利用者"</formula1>
    </dataValidation>
  </dataValidations>
  <pageMargins left="0.7" right="0.7" top="0.75" bottom="0.75" header="0.3" footer="0.3"/>
  <rowBreaks count="2" manualBreakCount="2">
    <brk id="43" max="16383" man="1"/>
    <brk id="10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zoomScale="75" zoomScaleNormal="100" zoomScaleSheetLayoutView="75" workbookViewId="0">
      <selection activeCell="F215" sqref="F215"/>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35" t="s">
        <v>25</v>
      </c>
      <c r="B16" s="335"/>
      <c r="C16" s="335"/>
      <c r="D16" s="335"/>
      <c r="E16" s="335"/>
      <c r="F16" s="335"/>
      <c r="G16" s="335"/>
      <c r="H16" s="335"/>
      <c r="I16" s="335"/>
      <c r="J16" s="335"/>
      <c r="K16" s="8"/>
    </row>
    <row r="17" spans="1:11" ht="17.25" customHeight="1" x14ac:dyDescent="0.15">
      <c r="A17" s="335"/>
      <c r="B17" s="335"/>
      <c r="C17" s="335"/>
      <c r="D17" s="335"/>
      <c r="E17" s="335"/>
      <c r="F17" s="335"/>
      <c r="G17" s="335"/>
      <c r="H17" s="335"/>
      <c r="I17" s="335"/>
      <c r="J17" s="335"/>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37" t="str">
        <f>入力シート!C12</f>
        <v>○○○○○○○○施設</v>
      </c>
      <c r="B31" s="337"/>
      <c r="C31" s="337"/>
      <c r="D31" s="337"/>
      <c r="E31" s="337"/>
      <c r="F31" s="337"/>
      <c r="G31" s="337"/>
      <c r="H31" s="337"/>
      <c r="I31" s="337"/>
      <c r="J31" s="337"/>
      <c r="K31" s="7"/>
    </row>
    <row r="32" spans="1:11" ht="17.25" customHeight="1" x14ac:dyDescent="0.15">
      <c r="A32" s="337"/>
      <c r="B32" s="337"/>
      <c r="C32" s="337"/>
      <c r="D32" s="337"/>
      <c r="E32" s="337"/>
      <c r="F32" s="337"/>
      <c r="G32" s="337"/>
      <c r="H32" s="337"/>
      <c r="I32" s="337"/>
      <c r="J32" s="337"/>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36" t="str">
        <f ca="1">入力シート!C10&amp;"年 "&amp;入力シート!E10&amp;"月　作成"</f>
        <v>2017年 7月　作成</v>
      </c>
      <c r="B37" s="336"/>
      <c r="C37" s="336"/>
      <c r="D37" s="336"/>
      <c r="E37" s="336"/>
      <c r="F37" s="336"/>
      <c r="G37" s="336"/>
      <c r="H37" s="336"/>
      <c r="I37" s="336"/>
      <c r="J37" s="336"/>
    </row>
    <row r="38" spans="1:11" ht="17.25" customHeight="1" x14ac:dyDescent="0.15">
      <c r="A38" s="336"/>
      <c r="B38" s="336"/>
      <c r="C38" s="336"/>
      <c r="D38" s="336"/>
      <c r="E38" s="336"/>
      <c r="F38" s="336"/>
      <c r="G38" s="336"/>
      <c r="H38" s="336"/>
      <c r="I38" s="336"/>
      <c r="J38" s="336"/>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67" t="s">
        <v>3</v>
      </c>
      <c r="B48" s="267"/>
      <c r="C48" s="267"/>
      <c r="D48" s="267"/>
      <c r="E48" s="267"/>
      <c r="F48" s="267"/>
      <c r="G48" s="267"/>
      <c r="H48" s="267"/>
      <c r="I48" s="267"/>
      <c r="J48" s="267"/>
      <c r="K48" s="10"/>
    </row>
    <row r="49" spans="1:25" ht="17.25" customHeight="1" x14ac:dyDescent="0.15">
      <c r="A49" s="223" t="s">
        <v>51</v>
      </c>
      <c r="B49" s="223"/>
      <c r="C49" s="223"/>
      <c r="D49" s="223"/>
      <c r="E49" s="223"/>
      <c r="F49" s="223"/>
      <c r="G49" s="223"/>
      <c r="H49" s="223"/>
      <c r="I49" s="223"/>
      <c r="J49" s="223"/>
      <c r="K49" s="12"/>
      <c r="Y49" s="4" t="s">
        <v>26</v>
      </c>
    </row>
    <row r="50" spans="1:25" ht="17.25" customHeight="1" x14ac:dyDescent="0.15">
      <c r="A50" s="223"/>
      <c r="B50" s="223"/>
      <c r="C50" s="223"/>
      <c r="D50" s="223"/>
      <c r="E50" s="223"/>
      <c r="F50" s="223"/>
      <c r="G50" s="223"/>
      <c r="H50" s="223"/>
      <c r="I50" s="223"/>
      <c r="J50" s="223"/>
      <c r="K50" s="12"/>
    </row>
    <row r="51" spans="1:25" ht="17.25" customHeight="1" x14ac:dyDescent="0.15">
      <c r="A51" s="12"/>
      <c r="B51" s="12"/>
      <c r="C51" s="12"/>
      <c r="D51" s="12"/>
      <c r="E51" s="78"/>
      <c r="F51" s="12"/>
      <c r="G51" s="12"/>
      <c r="H51" s="12"/>
      <c r="I51" s="12"/>
      <c r="J51" s="12"/>
      <c r="K51" s="12"/>
    </row>
    <row r="52" spans="1:25" ht="17.25" customHeight="1" x14ac:dyDescent="0.15">
      <c r="A52" s="258" t="s">
        <v>52</v>
      </c>
      <c r="B52" s="258"/>
      <c r="C52" s="258"/>
      <c r="D52" s="258"/>
      <c r="E52" s="258"/>
      <c r="F52" s="258"/>
      <c r="G52" s="258"/>
      <c r="H52" s="258"/>
      <c r="I52" s="258"/>
      <c r="J52" s="258"/>
      <c r="K52" s="87"/>
    </row>
    <row r="53" spans="1:25" ht="17.25" customHeight="1" x14ac:dyDescent="0.15">
      <c r="A53" s="258" t="s">
        <v>53</v>
      </c>
      <c r="B53" s="258"/>
      <c r="C53" s="258"/>
      <c r="D53" s="258"/>
      <c r="E53" s="258"/>
      <c r="F53" s="258"/>
      <c r="G53" s="258"/>
      <c r="H53" s="258"/>
      <c r="I53" s="258"/>
      <c r="J53" s="258"/>
      <c r="K53" s="87"/>
    </row>
    <row r="54" spans="1:25" ht="17.25" customHeight="1" x14ac:dyDescent="0.15">
      <c r="A54" s="258"/>
      <c r="B54" s="258"/>
      <c r="C54" s="258"/>
      <c r="D54" s="258"/>
      <c r="E54" s="258"/>
      <c r="F54" s="258"/>
      <c r="G54" s="258"/>
      <c r="H54" s="258"/>
      <c r="I54" s="258"/>
      <c r="J54" s="258"/>
      <c r="K54" s="87"/>
    </row>
    <row r="55" spans="1:25" ht="17.25" customHeight="1" x14ac:dyDescent="0.15">
      <c r="A55" s="87"/>
      <c r="B55" s="87"/>
      <c r="C55" s="87"/>
      <c r="D55" s="87"/>
      <c r="E55" s="87"/>
      <c r="F55" s="87"/>
      <c r="G55" s="87"/>
      <c r="H55" s="87"/>
      <c r="I55" s="87"/>
      <c r="J55" s="87"/>
      <c r="K55" s="87"/>
    </row>
    <row r="56" spans="1:25" ht="17.25" x14ac:dyDescent="0.15">
      <c r="A56" s="267" t="s">
        <v>54</v>
      </c>
      <c r="B56" s="267"/>
      <c r="C56" s="267"/>
      <c r="D56" s="267"/>
      <c r="E56" s="267"/>
      <c r="F56" s="267"/>
      <c r="G56" s="267"/>
      <c r="H56" s="267"/>
      <c r="I56" s="267"/>
      <c r="J56" s="267"/>
      <c r="K56" s="10"/>
    </row>
    <row r="57" spans="1:25" ht="18" customHeight="1" x14ac:dyDescent="0.15">
      <c r="A57" s="258" t="s">
        <v>55</v>
      </c>
      <c r="B57" s="258"/>
      <c r="C57" s="258"/>
      <c r="D57" s="258"/>
      <c r="E57" s="258"/>
      <c r="F57" s="258"/>
      <c r="G57" s="258"/>
      <c r="H57" s="258"/>
      <c r="I57" s="258"/>
      <c r="J57" s="258"/>
      <c r="K57" s="12"/>
    </row>
    <row r="58" spans="1:25" ht="18" x14ac:dyDescent="0.15">
      <c r="A58" s="11"/>
      <c r="B58" s="11"/>
      <c r="C58" s="11"/>
      <c r="D58" s="11"/>
      <c r="E58" s="11"/>
      <c r="F58" s="11"/>
      <c r="G58" s="11"/>
      <c r="H58" s="11"/>
      <c r="I58" s="11"/>
      <c r="J58" s="11"/>
      <c r="K58" s="11"/>
    </row>
    <row r="59" spans="1:25" ht="18" x14ac:dyDescent="0.15">
      <c r="A59" s="353" t="s">
        <v>65</v>
      </c>
      <c r="B59" s="353"/>
      <c r="C59" s="353"/>
      <c r="D59" s="353"/>
      <c r="E59" s="353"/>
      <c r="F59" s="353"/>
      <c r="G59" s="353"/>
      <c r="H59" s="353"/>
      <c r="I59" s="353"/>
      <c r="J59" s="353"/>
      <c r="K59" s="11"/>
    </row>
    <row r="60" spans="1:25" ht="18.75" thickBot="1" x14ac:dyDescent="0.2">
      <c r="A60" s="11"/>
      <c r="B60" s="11"/>
      <c r="C60" s="11"/>
      <c r="D60" s="11"/>
      <c r="E60" s="11"/>
      <c r="F60" s="11"/>
      <c r="G60" s="11"/>
      <c r="H60" s="11"/>
      <c r="I60" s="11"/>
      <c r="J60" s="11"/>
      <c r="K60" s="11"/>
    </row>
    <row r="61" spans="1:25" ht="18" x14ac:dyDescent="0.15">
      <c r="A61" s="11"/>
      <c r="B61" s="348" t="s">
        <v>60</v>
      </c>
      <c r="C61" s="349"/>
      <c r="D61" s="349"/>
      <c r="E61" s="349"/>
      <c r="F61" s="349"/>
      <c r="G61" s="349"/>
      <c r="H61" s="349"/>
      <c r="I61" s="350"/>
      <c r="J61" s="11"/>
      <c r="K61" s="11"/>
    </row>
    <row r="62" spans="1:25" ht="18" x14ac:dyDescent="0.15">
      <c r="A62" s="11"/>
      <c r="B62" s="324" t="s">
        <v>56</v>
      </c>
      <c r="C62" s="363"/>
      <c r="D62" s="363"/>
      <c r="E62" s="364"/>
      <c r="F62" s="326" t="s">
        <v>57</v>
      </c>
      <c r="G62" s="363"/>
      <c r="H62" s="363"/>
      <c r="I62" s="365"/>
      <c r="J62" s="11"/>
      <c r="K62" s="11"/>
    </row>
    <row r="63" spans="1:25" ht="18" x14ac:dyDescent="0.15">
      <c r="A63" s="11"/>
      <c r="B63" s="324" t="s">
        <v>58</v>
      </c>
      <c r="C63" s="325"/>
      <c r="D63" s="326" t="s">
        <v>59</v>
      </c>
      <c r="E63" s="325"/>
      <c r="F63" s="326" t="s">
        <v>58</v>
      </c>
      <c r="G63" s="325"/>
      <c r="H63" s="326" t="s">
        <v>59</v>
      </c>
      <c r="I63" s="327"/>
      <c r="J63" s="11"/>
      <c r="K63" s="11"/>
    </row>
    <row r="64" spans="1:25" ht="18" x14ac:dyDescent="0.15">
      <c r="A64" s="11"/>
      <c r="B64" s="299" t="s">
        <v>61</v>
      </c>
      <c r="C64" s="300"/>
      <c r="D64" s="329" t="s">
        <v>61</v>
      </c>
      <c r="E64" s="300"/>
      <c r="F64" s="94"/>
      <c r="G64" s="95"/>
      <c r="H64" s="94"/>
      <c r="I64" s="96"/>
      <c r="J64" s="11"/>
      <c r="K64" s="11"/>
    </row>
    <row r="65" spans="1:11" ht="18" x14ac:dyDescent="0.15">
      <c r="A65" s="11"/>
      <c r="B65" s="301" t="str">
        <f>入力シート!I22&amp;"名"</f>
        <v>10名</v>
      </c>
      <c r="C65" s="302"/>
      <c r="D65" s="361" t="str">
        <f>入力シート!E22&amp;"名"</f>
        <v>5名</v>
      </c>
      <c r="E65" s="302"/>
      <c r="F65" s="330" t="s">
        <v>57</v>
      </c>
      <c r="G65" s="331"/>
      <c r="H65" s="330" t="s">
        <v>57</v>
      </c>
      <c r="I65" s="332"/>
      <c r="J65" s="11"/>
      <c r="K65" s="11"/>
    </row>
    <row r="66" spans="1:11" ht="18" x14ac:dyDescent="0.15">
      <c r="A66" s="11"/>
      <c r="B66" s="299" t="s">
        <v>62</v>
      </c>
      <c r="C66" s="300"/>
      <c r="D66" s="329" t="s">
        <v>62</v>
      </c>
      <c r="E66" s="300"/>
      <c r="F66" s="330" t="str">
        <f>IF(入力シート!G26="平日と異なる",入力シート!I28&amp;"名","（平日と同じ）")</f>
        <v>10名</v>
      </c>
      <c r="G66" s="331"/>
      <c r="H66" s="330" t="str">
        <f>IF(入力シート!G26="平日と異なる",入力シート!E28&amp;"名","（平日と同じ）")</f>
        <v>5名</v>
      </c>
      <c r="I66" s="332"/>
      <c r="J66" s="11"/>
      <c r="K66" s="11"/>
    </row>
    <row r="67" spans="1:11" ht="18.75" thickBot="1" x14ac:dyDescent="0.2">
      <c r="A67" s="11"/>
      <c r="B67" s="303" t="str">
        <f>入力シート!I24&amp;"名"</f>
        <v>10名</v>
      </c>
      <c r="C67" s="304"/>
      <c r="D67" s="362" t="str">
        <f>入力シート!E24&amp;"名"</f>
        <v>2名</v>
      </c>
      <c r="E67" s="304"/>
      <c r="F67" s="97"/>
      <c r="G67" s="98"/>
      <c r="H67" s="97"/>
      <c r="I67" s="99"/>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0" t="s">
        <v>63</v>
      </c>
      <c r="K93" s="21"/>
    </row>
    <row r="94" spans="1:11" ht="18" customHeight="1" x14ac:dyDescent="0.15">
      <c r="A94" s="353" t="s">
        <v>64</v>
      </c>
      <c r="B94" s="353"/>
      <c r="C94" s="353"/>
      <c r="D94" s="353"/>
      <c r="E94" s="353"/>
      <c r="F94" s="353"/>
      <c r="G94" s="353"/>
      <c r="H94" s="353"/>
      <c r="I94" s="353"/>
      <c r="J94" s="353"/>
      <c r="K94" s="21"/>
    </row>
    <row r="95" spans="1:11" ht="18" customHeight="1" x14ac:dyDescent="0.15">
      <c r="A95" s="223" t="s">
        <v>244</v>
      </c>
      <c r="B95" s="223"/>
      <c r="C95" s="223"/>
      <c r="D95" s="223"/>
      <c r="E95" s="223"/>
      <c r="F95" s="223"/>
      <c r="G95" s="223"/>
      <c r="H95" s="223"/>
      <c r="I95" s="223"/>
      <c r="J95" s="223"/>
      <c r="K95" s="21"/>
    </row>
    <row r="96" spans="1:11" ht="18" customHeight="1" x14ac:dyDescent="0.15">
      <c r="A96" s="248"/>
      <c r="B96" s="248"/>
      <c r="C96" s="248"/>
      <c r="D96" s="248"/>
      <c r="E96" s="248"/>
      <c r="F96" s="248"/>
      <c r="G96" s="248"/>
      <c r="H96" s="248"/>
      <c r="I96" s="248"/>
      <c r="J96" s="248"/>
      <c r="K96" s="21"/>
    </row>
    <row r="97" spans="1:11" ht="18" customHeight="1" x14ac:dyDescent="0.15">
      <c r="A97" s="333"/>
      <c r="B97" s="333"/>
      <c r="C97" s="333"/>
      <c r="D97" s="333"/>
      <c r="E97" s="333"/>
      <c r="F97" s="333"/>
      <c r="G97" s="333"/>
      <c r="H97" s="333"/>
      <c r="I97" s="333"/>
      <c r="J97" s="333"/>
      <c r="K97" s="21"/>
    </row>
    <row r="98" spans="1:11" ht="18" customHeight="1" x14ac:dyDescent="0.15">
      <c r="A98" s="333"/>
      <c r="B98" s="333"/>
      <c r="C98" s="333"/>
      <c r="D98" s="333"/>
      <c r="E98" s="333"/>
      <c r="F98" s="333"/>
      <c r="G98" s="333"/>
      <c r="H98" s="333"/>
      <c r="I98" s="333"/>
      <c r="J98" s="333"/>
      <c r="K98" s="21"/>
    </row>
    <row r="99" spans="1:11" ht="18" customHeight="1" x14ac:dyDescent="0.15">
      <c r="A99" s="333"/>
      <c r="B99" s="333"/>
      <c r="C99" s="333"/>
      <c r="D99" s="333"/>
      <c r="E99" s="333"/>
      <c r="F99" s="333"/>
      <c r="G99" s="333"/>
      <c r="H99" s="333"/>
      <c r="I99" s="333"/>
      <c r="J99" s="333"/>
      <c r="K99" s="21"/>
    </row>
    <row r="100" spans="1:11" ht="18" customHeight="1" thickBot="1" x14ac:dyDescent="0.2">
      <c r="A100" s="334"/>
      <c r="B100" s="334"/>
      <c r="C100" s="334"/>
      <c r="D100" s="334"/>
      <c r="E100" s="334"/>
      <c r="F100" s="334"/>
      <c r="G100" s="334"/>
      <c r="H100" s="334"/>
      <c r="I100" s="334"/>
      <c r="J100" s="334"/>
      <c r="K100" s="21"/>
    </row>
    <row r="101" spans="1:11" ht="18" customHeight="1" x14ac:dyDescent="0.15">
      <c r="A101" s="351" t="s">
        <v>66</v>
      </c>
      <c r="B101" s="352"/>
      <c r="C101" s="72"/>
      <c r="D101" s="72"/>
      <c r="E101" s="72"/>
      <c r="F101" s="72"/>
      <c r="G101" s="72"/>
      <c r="H101" s="72"/>
      <c r="I101" s="72"/>
      <c r="J101" s="73"/>
      <c r="K101" s="21"/>
    </row>
    <row r="102" spans="1:11" ht="18" customHeight="1" x14ac:dyDescent="0.15">
      <c r="A102" s="74"/>
      <c r="B102" s="20"/>
      <c r="C102" s="20"/>
      <c r="D102" s="20"/>
      <c r="E102" s="20"/>
      <c r="F102" s="20"/>
      <c r="G102" s="20"/>
      <c r="H102" s="20"/>
      <c r="I102" s="20"/>
      <c r="J102" s="75"/>
      <c r="K102" s="21"/>
    </row>
    <row r="103" spans="1:11" ht="18" customHeight="1" x14ac:dyDescent="0.15">
      <c r="A103" s="74"/>
      <c r="B103" s="20"/>
      <c r="C103" s="20"/>
      <c r="D103" s="20"/>
      <c r="E103" s="20"/>
      <c r="F103" s="20"/>
      <c r="G103" s="20"/>
      <c r="H103" s="20"/>
      <c r="I103" s="20"/>
      <c r="J103" s="75"/>
      <c r="K103" s="21"/>
    </row>
    <row r="104" spans="1:11" ht="18" customHeight="1" x14ac:dyDescent="0.15">
      <c r="A104" s="74"/>
      <c r="B104" s="20"/>
      <c r="C104" s="20"/>
      <c r="D104" s="20"/>
      <c r="E104" s="20"/>
      <c r="F104" s="20"/>
      <c r="G104" s="20"/>
      <c r="H104" s="20"/>
      <c r="I104" s="20"/>
      <c r="J104" s="75"/>
      <c r="K104" s="21"/>
    </row>
    <row r="105" spans="1:11" ht="18" customHeight="1" x14ac:dyDescent="0.15">
      <c r="A105" s="74"/>
      <c r="B105" s="20"/>
      <c r="C105" s="20"/>
      <c r="D105" s="20"/>
      <c r="E105" s="20"/>
      <c r="F105" s="20"/>
      <c r="G105" s="20"/>
      <c r="H105" s="20"/>
      <c r="I105" s="20"/>
      <c r="J105" s="75"/>
      <c r="K105" s="21"/>
    </row>
    <row r="106" spans="1:11" ht="18" customHeight="1" x14ac:dyDescent="0.15">
      <c r="A106" s="74"/>
      <c r="B106" s="20"/>
      <c r="C106" s="20"/>
      <c r="D106" s="20"/>
      <c r="E106" s="20"/>
      <c r="F106" s="20"/>
      <c r="G106" s="20"/>
      <c r="H106" s="20"/>
      <c r="I106" s="20"/>
      <c r="J106" s="75"/>
      <c r="K106" s="21"/>
    </row>
    <row r="107" spans="1:11" ht="18" customHeight="1" x14ac:dyDescent="0.15">
      <c r="A107" s="89"/>
      <c r="B107" s="20"/>
      <c r="C107" s="20"/>
      <c r="D107" s="20"/>
      <c r="E107" s="20"/>
      <c r="F107" s="20"/>
      <c r="G107" s="20"/>
      <c r="H107" s="20"/>
      <c r="I107" s="20"/>
      <c r="J107" s="75"/>
      <c r="K107" s="21"/>
    </row>
    <row r="108" spans="1:11" ht="18" customHeight="1" x14ac:dyDescent="0.15">
      <c r="A108" s="74"/>
      <c r="B108" s="20"/>
      <c r="C108" s="20"/>
      <c r="D108" s="20"/>
      <c r="E108" s="20"/>
      <c r="F108" s="20"/>
      <c r="G108" s="20"/>
      <c r="H108" s="20"/>
      <c r="I108" s="20"/>
      <c r="J108" s="75"/>
      <c r="K108" s="21"/>
    </row>
    <row r="109" spans="1:11" ht="18" customHeight="1" x14ac:dyDescent="0.15">
      <c r="A109" s="74"/>
      <c r="B109" s="328" t="s">
        <v>194</v>
      </c>
      <c r="C109" s="328"/>
      <c r="D109" s="328"/>
      <c r="E109" s="328"/>
      <c r="F109" s="328"/>
      <c r="G109" s="328"/>
      <c r="H109" s="328"/>
      <c r="I109" s="328"/>
      <c r="J109" s="75"/>
      <c r="K109" s="21"/>
    </row>
    <row r="110" spans="1:11" ht="18" customHeight="1" x14ac:dyDescent="0.15">
      <c r="A110" s="74"/>
      <c r="B110" s="328"/>
      <c r="C110" s="328"/>
      <c r="D110" s="328"/>
      <c r="E110" s="328"/>
      <c r="F110" s="328"/>
      <c r="G110" s="328"/>
      <c r="H110" s="328"/>
      <c r="I110" s="328"/>
      <c r="J110" s="75"/>
      <c r="K110" s="21"/>
    </row>
    <row r="111" spans="1:11" ht="18" customHeight="1" x14ac:dyDescent="0.15">
      <c r="A111" s="74"/>
      <c r="B111" s="328"/>
      <c r="C111" s="328"/>
      <c r="D111" s="328"/>
      <c r="E111" s="328"/>
      <c r="F111" s="328"/>
      <c r="G111" s="328"/>
      <c r="H111" s="328"/>
      <c r="I111" s="328"/>
      <c r="J111" s="75"/>
      <c r="K111" s="21"/>
    </row>
    <row r="112" spans="1:11" ht="18" customHeight="1" x14ac:dyDescent="0.15">
      <c r="A112" s="74"/>
      <c r="B112" s="20"/>
      <c r="C112" s="20"/>
      <c r="D112" s="20"/>
      <c r="E112" s="20"/>
      <c r="F112" s="20"/>
      <c r="G112" s="20"/>
      <c r="H112" s="20"/>
      <c r="I112" s="20"/>
      <c r="J112" s="75"/>
      <c r="K112" s="21"/>
    </row>
    <row r="113" spans="1:11" ht="18" customHeight="1" x14ac:dyDescent="0.15">
      <c r="A113" s="74"/>
      <c r="B113" s="20"/>
      <c r="C113" s="20"/>
      <c r="D113" s="20"/>
      <c r="E113" s="20"/>
      <c r="F113" s="20"/>
      <c r="G113" s="20"/>
      <c r="H113" s="20"/>
      <c r="I113" s="20"/>
      <c r="J113" s="75"/>
      <c r="K113" s="21"/>
    </row>
    <row r="114" spans="1:11" ht="18" customHeight="1" x14ac:dyDescent="0.15">
      <c r="A114" s="74"/>
      <c r="B114" s="20"/>
      <c r="C114" s="20"/>
      <c r="D114" s="20"/>
      <c r="E114" s="20"/>
      <c r="F114" s="20"/>
      <c r="G114" s="20"/>
      <c r="H114" s="20"/>
      <c r="I114" s="20"/>
      <c r="J114" s="75"/>
      <c r="K114" s="21"/>
    </row>
    <row r="115" spans="1:11" ht="18" customHeight="1" x14ac:dyDescent="0.15">
      <c r="A115" s="74"/>
      <c r="B115" s="20"/>
      <c r="C115" s="20"/>
      <c r="D115" s="20"/>
      <c r="E115" s="20"/>
      <c r="F115" s="20"/>
      <c r="G115" s="20"/>
      <c r="H115" s="20"/>
      <c r="I115" s="20"/>
      <c r="J115" s="75"/>
      <c r="K115" s="21"/>
    </row>
    <row r="116" spans="1:11" ht="18" customHeight="1" x14ac:dyDescent="0.15">
      <c r="A116" s="74"/>
      <c r="B116" s="20"/>
      <c r="C116" s="20"/>
      <c r="D116" s="20"/>
      <c r="E116" s="20"/>
      <c r="F116" s="20"/>
      <c r="G116" s="20"/>
      <c r="H116" s="20"/>
      <c r="I116" s="20"/>
      <c r="J116" s="75"/>
      <c r="K116" s="21"/>
    </row>
    <row r="117" spans="1:11" ht="18" customHeight="1" x14ac:dyDescent="0.15">
      <c r="A117" s="74"/>
      <c r="B117" s="20"/>
      <c r="C117" s="20"/>
      <c r="D117" s="20"/>
      <c r="E117" s="20"/>
      <c r="F117" s="20"/>
      <c r="G117" s="20"/>
      <c r="H117" s="20"/>
      <c r="I117" s="20"/>
      <c r="J117" s="75"/>
      <c r="K117" s="21"/>
    </row>
    <row r="118" spans="1:11" ht="18" customHeight="1" x14ac:dyDescent="0.15">
      <c r="A118" s="74"/>
      <c r="B118" s="20"/>
      <c r="C118" s="20"/>
      <c r="D118" s="20"/>
      <c r="E118" s="20"/>
      <c r="F118" s="20"/>
      <c r="G118" s="20"/>
      <c r="H118" s="20"/>
      <c r="I118" s="20"/>
      <c r="J118" s="75"/>
      <c r="K118" s="21"/>
    </row>
    <row r="119" spans="1:11" ht="18" customHeight="1" x14ac:dyDescent="0.15">
      <c r="A119" s="74"/>
      <c r="B119" s="20"/>
      <c r="C119" s="20"/>
      <c r="D119" s="20"/>
      <c r="E119" s="20"/>
      <c r="F119" s="20"/>
      <c r="G119" s="20"/>
      <c r="H119" s="20"/>
      <c r="I119" s="20"/>
      <c r="J119" s="75"/>
      <c r="K119" s="21"/>
    </row>
    <row r="120" spans="1:11" ht="18" customHeight="1" x14ac:dyDescent="0.15">
      <c r="A120" s="74"/>
      <c r="B120" s="20"/>
      <c r="C120" s="20"/>
      <c r="D120" s="20"/>
      <c r="E120" s="20"/>
      <c r="F120" s="20"/>
      <c r="G120" s="20"/>
      <c r="H120" s="20"/>
      <c r="I120" s="20"/>
      <c r="J120" s="75"/>
      <c r="K120" s="21"/>
    </row>
    <row r="121" spans="1:11" ht="18" customHeight="1" x14ac:dyDescent="0.15">
      <c r="A121" s="74"/>
      <c r="B121" s="20"/>
      <c r="C121" s="20"/>
      <c r="D121" s="20"/>
      <c r="E121" s="20"/>
      <c r="F121" s="20"/>
      <c r="G121" s="20"/>
      <c r="H121" s="20"/>
      <c r="I121" s="20"/>
      <c r="J121" s="75"/>
      <c r="K121" s="21"/>
    </row>
    <row r="122" spans="1:11" ht="18" customHeight="1" x14ac:dyDescent="0.15">
      <c r="A122" s="74"/>
      <c r="B122" s="20"/>
      <c r="C122" s="20"/>
      <c r="D122" s="20"/>
      <c r="E122" s="20"/>
      <c r="F122" s="20"/>
      <c r="G122" s="20"/>
      <c r="H122" s="20"/>
      <c r="I122" s="20"/>
      <c r="J122" s="75"/>
      <c r="K122" s="21"/>
    </row>
    <row r="123" spans="1:11" ht="18" customHeight="1" x14ac:dyDescent="0.15">
      <c r="A123" s="74"/>
      <c r="B123" s="20"/>
      <c r="C123" s="20"/>
      <c r="D123" s="20"/>
      <c r="E123" s="20"/>
      <c r="F123" s="20"/>
      <c r="G123" s="20"/>
      <c r="H123" s="20"/>
      <c r="I123" s="20"/>
      <c r="J123" s="75"/>
      <c r="K123" s="21"/>
    </row>
    <row r="124" spans="1:11" ht="18" customHeight="1" x14ac:dyDescent="0.15">
      <c r="A124" s="74"/>
      <c r="B124" s="20"/>
      <c r="C124" s="20"/>
      <c r="D124" s="20"/>
      <c r="E124" s="20"/>
      <c r="F124" s="20"/>
      <c r="G124" s="20"/>
      <c r="H124" s="20"/>
      <c r="I124" s="20"/>
      <c r="J124" s="75"/>
      <c r="K124" s="21"/>
    </row>
    <row r="125" spans="1:11" ht="18" customHeight="1" x14ac:dyDescent="0.15">
      <c r="A125" s="74"/>
      <c r="B125" s="20"/>
      <c r="C125" s="20"/>
      <c r="D125" s="20"/>
      <c r="E125" s="20"/>
      <c r="F125" s="20"/>
      <c r="G125" s="20"/>
      <c r="H125" s="20"/>
      <c r="I125" s="20"/>
      <c r="J125" s="75"/>
      <c r="K125" s="21"/>
    </row>
    <row r="126" spans="1:11" ht="18" customHeight="1" x14ac:dyDescent="0.15">
      <c r="A126" s="74"/>
      <c r="B126" s="20"/>
      <c r="C126" s="20"/>
      <c r="D126" s="20"/>
      <c r="E126" s="20"/>
      <c r="F126" s="20"/>
      <c r="G126" s="20"/>
      <c r="H126" s="20"/>
      <c r="I126" s="20"/>
      <c r="J126" s="75"/>
      <c r="K126" s="21"/>
    </row>
    <row r="127" spans="1:11" ht="18" customHeight="1" x14ac:dyDescent="0.15">
      <c r="A127" s="74"/>
      <c r="B127" s="20"/>
      <c r="C127" s="20"/>
      <c r="D127" s="20"/>
      <c r="E127" s="20"/>
      <c r="F127" s="20"/>
      <c r="G127" s="20"/>
      <c r="H127" s="20"/>
      <c r="I127" s="20"/>
      <c r="J127" s="75"/>
      <c r="K127" s="21"/>
    </row>
    <row r="128" spans="1:11" ht="18" customHeight="1" x14ac:dyDescent="0.15">
      <c r="A128" s="74"/>
      <c r="B128" s="20"/>
      <c r="C128" s="20"/>
      <c r="D128" s="20"/>
      <c r="E128" s="20"/>
      <c r="F128" s="20"/>
      <c r="G128" s="20"/>
      <c r="H128" s="20"/>
      <c r="I128" s="20"/>
      <c r="J128" s="75"/>
      <c r="K128" s="21"/>
    </row>
    <row r="129" spans="1:11" ht="18" customHeight="1" x14ac:dyDescent="0.15">
      <c r="A129" s="74"/>
      <c r="B129" s="20"/>
      <c r="C129" s="20"/>
      <c r="D129" s="20"/>
      <c r="E129" s="20"/>
      <c r="F129" s="20"/>
      <c r="G129" s="20"/>
      <c r="H129" s="20"/>
      <c r="I129" s="20"/>
      <c r="J129" s="75"/>
      <c r="K129" s="21"/>
    </row>
    <row r="130" spans="1:11" ht="18" customHeight="1" x14ac:dyDescent="0.15">
      <c r="A130" s="74"/>
      <c r="B130" s="20"/>
      <c r="C130" s="20"/>
      <c r="D130" s="20"/>
      <c r="E130" s="20"/>
      <c r="F130" s="20"/>
      <c r="G130" s="20"/>
      <c r="H130" s="20"/>
      <c r="I130" s="20"/>
      <c r="J130" s="75"/>
      <c r="K130" s="21"/>
    </row>
    <row r="131" spans="1:11" ht="18" customHeight="1" x14ac:dyDescent="0.15">
      <c r="A131" s="74"/>
      <c r="B131" s="20"/>
      <c r="C131" s="20"/>
      <c r="D131" s="20"/>
      <c r="E131" s="20"/>
      <c r="F131" s="20"/>
      <c r="G131" s="20"/>
      <c r="H131" s="20"/>
      <c r="I131" s="20"/>
      <c r="J131" s="75"/>
      <c r="K131" s="21"/>
    </row>
    <row r="132" spans="1:11" ht="18" customHeight="1" x14ac:dyDescent="0.15">
      <c r="A132" s="74"/>
      <c r="B132" s="20"/>
      <c r="C132" s="20"/>
      <c r="D132" s="20"/>
      <c r="E132" s="20"/>
      <c r="F132" s="20"/>
      <c r="G132" s="20"/>
      <c r="H132" s="20"/>
      <c r="I132" s="20"/>
      <c r="J132" s="75"/>
      <c r="K132" s="21"/>
    </row>
    <row r="133" spans="1:11" ht="18" customHeight="1" x14ac:dyDescent="0.15">
      <c r="A133" s="74"/>
      <c r="B133" s="20"/>
      <c r="C133" s="20"/>
      <c r="D133" s="20"/>
      <c r="E133" s="20"/>
      <c r="F133" s="20"/>
      <c r="G133" s="20"/>
      <c r="H133" s="20"/>
      <c r="I133" s="20"/>
      <c r="J133" s="75"/>
      <c r="K133" s="21"/>
    </row>
    <row r="134" spans="1:11" ht="18" customHeight="1" x14ac:dyDescent="0.15">
      <c r="A134" s="74"/>
      <c r="B134" s="164" t="s">
        <v>188</v>
      </c>
      <c r="C134" s="165"/>
      <c r="D134" s="164" t="str">
        <f>入力シート!C14</f>
        <v>○○区○○町○○番地</v>
      </c>
      <c r="E134" s="168"/>
      <c r="F134" s="168"/>
      <c r="G134" s="168"/>
      <c r="H134" s="168"/>
      <c r="I134" s="165"/>
      <c r="J134" s="75"/>
      <c r="K134" s="21"/>
    </row>
    <row r="135" spans="1:11" ht="18" customHeight="1" x14ac:dyDescent="0.15">
      <c r="A135" s="74"/>
      <c r="B135" s="166" t="s">
        <v>189</v>
      </c>
      <c r="C135" s="167"/>
      <c r="D135" s="166" t="str">
        <f>入力シート!C50</f>
        <v>○○区○○町○○番</v>
      </c>
      <c r="E135" s="168"/>
      <c r="F135" s="168"/>
      <c r="G135" s="168"/>
      <c r="H135" s="168"/>
      <c r="I135" s="165"/>
      <c r="J135" s="75"/>
      <c r="K135" s="21"/>
    </row>
    <row r="136" spans="1:11" ht="18" customHeight="1" thickBot="1" x14ac:dyDescent="0.2">
      <c r="A136" s="32"/>
      <c r="B136" s="33"/>
      <c r="C136" s="33"/>
      <c r="D136" s="33"/>
      <c r="E136" s="33"/>
      <c r="F136" s="33"/>
      <c r="G136" s="33"/>
      <c r="H136" s="33"/>
      <c r="I136" s="33"/>
      <c r="J136" s="76"/>
      <c r="K136" s="21"/>
    </row>
    <row r="137" spans="1:11" ht="18" customHeight="1" x14ac:dyDescent="0.15">
      <c r="A137" s="21"/>
      <c r="B137" s="21"/>
      <c r="C137" s="21"/>
      <c r="D137" s="21"/>
      <c r="E137" s="21"/>
      <c r="F137" s="21"/>
      <c r="G137" s="21"/>
      <c r="H137" s="21"/>
      <c r="I137" s="21"/>
      <c r="J137" s="21"/>
      <c r="K137" s="21"/>
    </row>
    <row r="138" spans="1:11" ht="17.25" x14ac:dyDescent="0.15">
      <c r="A138" s="267" t="s">
        <v>67</v>
      </c>
      <c r="B138" s="267"/>
      <c r="C138" s="267"/>
      <c r="D138" s="267"/>
      <c r="E138" s="267"/>
      <c r="F138" s="267"/>
      <c r="G138" s="267"/>
      <c r="H138" s="267"/>
      <c r="I138" s="267"/>
      <c r="J138" s="267"/>
      <c r="K138" s="10"/>
    </row>
    <row r="139" spans="1:11" ht="18" customHeight="1" x14ac:dyDescent="0.15">
      <c r="A139" s="223" t="s">
        <v>107</v>
      </c>
      <c r="B139" s="223"/>
      <c r="C139" s="223"/>
      <c r="D139" s="223"/>
      <c r="E139" s="223"/>
      <c r="F139" s="223"/>
      <c r="G139" s="223"/>
      <c r="H139" s="223"/>
      <c r="I139" s="223"/>
      <c r="J139" s="223"/>
      <c r="K139" s="12"/>
    </row>
    <row r="140" spans="1:11" ht="18" customHeight="1" x14ac:dyDescent="0.15">
      <c r="A140" s="83"/>
      <c r="B140" s="83"/>
      <c r="C140" s="83"/>
      <c r="D140" s="83"/>
      <c r="E140" s="83"/>
      <c r="F140" s="83"/>
      <c r="G140" s="83"/>
      <c r="H140" s="83"/>
      <c r="I140" s="83"/>
      <c r="J140" s="83"/>
      <c r="K140" s="87"/>
    </row>
    <row r="141" spans="1:11" ht="18" customHeight="1" thickBot="1" x14ac:dyDescent="0.2">
      <c r="A141" s="356" t="s">
        <v>68</v>
      </c>
      <c r="B141" s="356"/>
      <c r="C141" s="356"/>
      <c r="D141" s="356"/>
      <c r="E141" s="356"/>
      <c r="F141" s="356"/>
      <c r="G141" s="356"/>
      <c r="H141" s="356"/>
      <c r="I141" s="356"/>
      <c r="J141" s="356"/>
      <c r="K141" s="12"/>
    </row>
    <row r="142" spans="1:11" ht="17.25" customHeight="1" thickBot="1" x14ac:dyDescent="0.2">
      <c r="A142" s="343" t="s">
        <v>4</v>
      </c>
      <c r="B142" s="344"/>
      <c r="C142" s="344"/>
      <c r="D142" s="344"/>
      <c r="E142" s="345"/>
      <c r="F142" s="5"/>
      <c r="G142" s="342" t="s">
        <v>5</v>
      </c>
      <c r="H142" s="342"/>
      <c r="I142" s="342" t="s">
        <v>6</v>
      </c>
      <c r="J142" s="342"/>
      <c r="K142" s="49"/>
    </row>
    <row r="143" spans="1:11" ht="17.25" customHeight="1" thickBot="1" x14ac:dyDescent="0.2">
      <c r="A143" s="339" t="s">
        <v>27</v>
      </c>
      <c r="B143" s="340"/>
      <c r="C143" s="340"/>
      <c r="D143" s="340"/>
      <c r="E143" s="341"/>
      <c r="F143" s="320"/>
      <c r="G143" s="338" t="s">
        <v>8</v>
      </c>
      <c r="H143" s="338"/>
      <c r="I143" s="338" t="s">
        <v>9</v>
      </c>
      <c r="J143" s="338"/>
      <c r="K143" s="50"/>
    </row>
    <row r="144" spans="1:11" ht="17.25" customHeight="1" thickBot="1" x14ac:dyDescent="0.2">
      <c r="A144" s="102" t="s">
        <v>47</v>
      </c>
      <c r="B144" s="85" t="str">
        <f>入力シート!C16&amp;"に大雨・洪水警報発表"</f>
        <v>名古屋市に大雨・洪水警報発表</v>
      </c>
      <c r="C144" s="85"/>
      <c r="D144" s="85"/>
      <c r="E144" s="86"/>
      <c r="F144" s="320"/>
      <c r="G144" s="338"/>
      <c r="H144" s="338"/>
      <c r="I144" s="338"/>
      <c r="J144" s="338"/>
      <c r="K144" s="119"/>
    </row>
    <row r="145" spans="1:14" ht="17.25" customHeight="1" thickBot="1" x14ac:dyDescent="0.2">
      <c r="A145" s="102" t="s">
        <v>48</v>
      </c>
      <c r="B145" s="346" t="str">
        <f>入力シート!C34&amp;"氾濫注意情報発表"</f>
        <v>○○川氾濫注意情報発表</v>
      </c>
      <c r="C145" s="346"/>
      <c r="D145" s="346"/>
      <c r="E145" s="347"/>
      <c r="F145" s="320"/>
      <c r="G145" s="338"/>
      <c r="H145" s="338"/>
      <c r="I145" s="338"/>
      <c r="J145" s="338"/>
      <c r="K145" s="119"/>
    </row>
    <row r="146" spans="1:14" ht="17.25" customHeight="1" thickBot="1" x14ac:dyDescent="0.2">
      <c r="A146" s="102"/>
      <c r="B146" s="346"/>
      <c r="C146" s="346"/>
      <c r="D146" s="346"/>
      <c r="E146" s="347"/>
      <c r="F146" s="320"/>
      <c r="G146" s="338"/>
      <c r="H146" s="338"/>
      <c r="I146" s="338"/>
      <c r="J146" s="338"/>
      <c r="K146" s="119"/>
    </row>
    <row r="147" spans="1:14" ht="17.25" customHeight="1" thickBot="1" x14ac:dyDescent="0.2">
      <c r="A147" s="102" t="str">
        <f>IF(B147&lt;&gt;"","Ø","")</f>
        <v>Ø</v>
      </c>
      <c r="B147" s="346" t="str">
        <f>IF(入力シート!C38&lt;&gt;0,入力シート!C38&amp;"氾濫注意情報発表","")</f>
        <v>○○川氾濫注意情報発表</v>
      </c>
      <c r="C147" s="346"/>
      <c r="D147" s="346"/>
      <c r="E147" s="347"/>
      <c r="F147" s="320"/>
      <c r="G147" s="338"/>
      <c r="H147" s="338"/>
      <c r="I147" s="338"/>
      <c r="J147" s="338"/>
      <c r="K147" s="119"/>
    </row>
    <row r="148" spans="1:14" ht="17.25" customHeight="1" thickBot="1" x14ac:dyDescent="0.2">
      <c r="A148" s="102"/>
      <c r="B148" s="346"/>
      <c r="C148" s="346"/>
      <c r="D148" s="346"/>
      <c r="E148" s="347"/>
      <c r="F148" s="320"/>
      <c r="G148" s="338"/>
      <c r="H148" s="338"/>
      <c r="I148" s="338"/>
      <c r="J148" s="338"/>
      <c r="K148" s="119"/>
    </row>
    <row r="149" spans="1:14" ht="17.25" customHeight="1" thickBot="1" x14ac:dyDescent="0.2">
      <c r="A149" s="102" t="str">
        <f>IF(B149&lt;&gt;"","Ø","")</f>
        <v>Ø</v>
      </c>
      <c r="B149" s="346" t="str">
        <f>IF(入力シート!C42&lt;&gt;0,入力シート!C42&amp;"氾濫注意情報発表","")</f>
        <v>○○川氾濫注意情報発表</v>
      </c>
      <c r="C149" s="346"/>
      <c r="D149" s="346"/>
      <c r="E149" s="347"/>
      <c r="F149" s="320"/>
      <c r="G149" s="338"/>
      <c r="H149" s="338"/>
      <c r="I149" s="338"/>
      <c r="J149" s="338"/>
      <c r="K149" s="119"/>
    </row>
    <row r="150" spans="1:14" ht="17.25" customHeight="1" thickBot="1" x14ac:dyDescent="0.2">
      <c r="A150" s="103"/>
      <c r="B150" s="354"/>
      <c r="C150" s="354"/>
      <c r="D150" s="354"/>
      <c r="E150" s="355"/>
      <c r="F150" s="320"/>
      <c r="G150" s="338"/>
      <c r="H150" s="338"/>
      <c r="I150" s="338"/>
      <c r="J150" s="338"/>
      <c r="K150" s="119"/>
    </row>
    <row r="151" spans="1:14" ht="17.25" customHeight="1" thickBot="1" x14ac:dyDescent="0.2">
      <c r="A151" s="90"/>
      <c r="B151" s="91"/>
      <c r="C151" s="91"/>
      <c r="D151" s="91"/>
      <c r="E151" s="91"/>
      <c r="F151" s="88"/>
      <c r="G151" s="84"/>
      <c r="H151" s="84"/>
      <c r="I151" s="84"/>
      <c r="J151" s="84"/>
      <c r="K151" s="82"/>
      <c r="L151" s="71"/>
      <c r="N151" s="71"/>
    </row>
    <row r="152" spans="1:14" ht="17.25" customHeight="1" x14ac:dyDescent="0.15">
      <c r="A152" s="339" t="s">
        <v>7</v>
      </c>
      <c r="B152" s="340"/>
      <c r="C152" s="340"/>
      <c r="D152" s="340"/>
      <c r="E152" s="341"/>
      <c r="F152" s="320"/>
      <c r="G152" s="321" t="s">
        <v>205</v>
      </c>
      <c r="H152" s="322"/>
      <c r="I152" s="321" t="s">
        <v>9</v>
      </c>
      <c r="J152" s="323"/>
      <c r="K152" s="51"/>
      <c r="L152" s="71"/>
    </row>
    <row r="153" spans="1:14" ht="17.25" customHeight="1" x14ac:dyDescent="0.15">
      <c r="A153" s="102" t="s">
        <v>48</v>
      </c>
      <c r="B153" s="294" t="str">
        <f>入力シート!C18&amp;"学区に避難準備・高齢者等避難開始の発表"</f>
        <v>○○○学区に避難準備・高齢者等避難開始の発表</v>
      </c>
      <c r="C153" s="294"/>
      <c r="D153" s="294"/>
      <c r="E153" s="295"/>
      <c r="F153" s="320"/>
      <c r="G153" s="314"/>
      <c r="H153" s="315"/>
      <c r="I153" s="314"/>
      <c r="J153" s="316"/>
      <c r="K153" s="51"/>
      <c r="L153" s="71"/>
    </row>
    <row r="154" spans="1:14" ht="17.25" customHeight="1" x14ac:dyDescent="0.15">
      <c r="A154" s="102"/>
      <c r="B154" s="294"/>
      <c r="C154" s="294"/>
      <c r="D154" s="294"/>
      <c r="E154" s="295"/>
      <c r="F154" s="320"/>
      <c r="G154" s="314" t="s">
        <v>10</v>
      </c>
      <c r="H154" s="315"/>
      <c r="I154" s="314" t="s">
        <v>11</v>
      </c>
      <c r="J154" s="316"/>
      <c r="K154" s="51"/>
    </row>
    <row r="155" spans="1:14" ht="17.25" customHeight="1" x14ac:dyDescent="0.15">
      <c r="A155" s="102"/>
      <c r="B155" s="312"/>
      <c r="C155" s="312"/>
      <c r="D155" s="312"/>
      <c r="E155" s="313"/>
      <c r="F155" s="320"/>
      <c r="G155" s="314"/>
      <c r="H155" s="315"/>
      <c r="I155" s="314"/>
      <c r="J155" s="316"/>
      <c r="K155" s="51"/>
    </row>
    <row r="156" spans="1:14" ht="17.25" customHeight="1" x14ac:dyDescent="0.15">
      <c r="A156" s="102" t="s">
        <v>48</v>
      </c>
      <c r="B156" s="248" t="str">
        <f>入力シート!C34&amp;"氾濫警戒情報発表"</f>
        <v>○○川氾濫警戒情報発表</v>
      </c>
      <c r="C156" s="248"/>
      <c r="D156" s="248"/>
      <c r="E156" s="249"/>
      <c r="F156" s="320"/>
      <c r="G156" s="314" t="s">
        <v>12</v>
      </c>
      <c r="H156" s="315"/>
      <c r="I156" s="314" t="s">
        <v>9</v>
      </c>
      <c r="J156" s="316"/>
      <c r="K156" s="51"/>
    </row>
    <row r="157" spans="1:14" ht="17.25" customHeight="1" x14ac:dyDescent="0.15">
      <c r="A157" s="102"/>
      <c r="B157" s="248"/>
      <c r="C157" s="248"/>
      <c r="D157" s="248"/>
      <c r="E157" s="249"/>
      <c r="F157" s="320"/>
      <c r="G157" s="314"/>
      <c r="H157" s="315"/>
      <c r="I157" s="314"/>
      <c r="J157" s="316"/>
      <c r="K157" s="51"/>
    </row>
    <row r="158" spans="1:14" ht="17.25" customHeight="1" x14ac:dyDescent="0.15">
      <c r="A158" s="102" t="str">
        <f>IF(B158&lt;&gt;"","Ø","")</f>
        <v>Ø</v>
      </c>
      <c r="B158" s="248" t="str">
        <f>IF(入力シート!C38&lt;&gt;"",入力シート!C38&amp;"氾濫警戒情報発表","")</f>
        <v>○○川氾濫警戒情報発表</v>
      </c>
      <c r="C158" s="248"/>
      <c r="D158" s="248"/>
      <c r="E158" s="249"/>
      <c r="F158" s="320"/>
      <c r="G158" s="314" t="s">
        <v>13</v>
      </c>
      <c r="H158" s="315"/>
      <c r="I158" s="314" t="s">
        <v>9</v>
      </c>
      <c r="J158" s="316"/>
      <c r="K158" s="51"/>
    </row>
    <row r="159" spans="1:14" ht="17.25" customHeight="1" x14ac:dyDescent="0.15">
      <c r="A159" s="102"/>
      <c r="B159" s="248"/>
      <c r="C159" s="248"/>
      <c r="D159" s="248"/>
      <c r="E159" s="249"/>
      <c r="F159" s="320"/>
      <c r="G159" s="314"/>
      <c r="H159" s="315"/>
      <c r="I159" s="314"/>
      <c r="J159" s="316"/>
      <c r="K159" s="51"/>
    </row>
    <row r="160" spans="1:14" ht="17.25" customHeight="1" x14ac:dyDescent="0.15">
      <c r="A160" s="102" t="str">
        <f>IF(B160&lt;&gt;"","Ø","")</f>
        <v>Ø</v>
      </c>
      <c r="B160" s="248" t="str">
        <f>IF(入力シート!C42&lt;&gt;"",入力シート!C42&amp;"氾濫警戒情報発表","")</f>
        <v>○○川氾濫警戒情報発表</v>
      </c>
      <c r="C160" s="248"/>
      <c r="D160" s="248"/>
      <c r="E160" s="249"/>
      <c r="F160" s="320"/>
      <c r="G160" s="314" t="s">
        <v>14</v>
      </c>
      <c r="H160" s="315"/>
      <c r="I160" s="314" t="s">
        <v>11</v>
      </c>
      <c r="J160" s="316"/>
      <c r="K160" s="51"/>
    </row>
    <row r="161" spans="1:11" ht="17.25" customHeight="1" thickBot="1" x14ac:dyDescent="0.2">
      <c r="A161" s="103"/>
      <c r="B161" s="262"/>
      <c r="C161" s="262"/>
      <c r="D161" s="262"/>
      <c r="E161" s="263"/>
      <c r="F161" s="320"/>
      <c r="G161" s="317"/>
      <c r="H161" s="318"/>
      <c r="I161" s="317"/>
      <c r="J161" s="319"/>
      <c r="K161" s="51"/>
    </row>
    <row r="162" spans="1:11" ht="17.25" customHeight="1" thickBot="1" x14ac:dyDescent="0.2">
      <c r="A162" s="90"/>
      <c r="B162" s="84"/>
      <c r="C162" s="84"/>
      <c r="D162" s="84"/>
      <c r="E162" s="84"/>
      <c r="F162" s="88"/>
      <c r="G162" s="101"/>
      <c r="H162" s="101"/>
      <c r="I162" s="101"/>
      <c r="J162" s="101"/>
      <c r="K162" s="51"/>
    </row>
    <row r="163" spans="1:11" ht="17.25" customHeight="1" x14ac:dyDescent="0.15">
      <c r="A163" s="276" t="s">
        <v>27</v>
      </c>
      <c r="B163" s="277"/>
      <c r="C163" s="277"/>
      <c r="D163" s="277"/>
      <c r="E163" s="278"/>
      <c r="F163" s="320"/>
      <c r="G163" s="270" t="s">
        <v>15</v>
      </c>
      <c r="H163" s="358"/>
      <c r="I163" s="270" t="s">
        <v>11</v>
      </c>
      <c r="J163" s="271"/>
      <c r="K163" s="50"/>
    </row>
    <row r="164" spans="1:11" ht="17.25" customHeight="1" x14ac:dyDescent="0.15">
      <c r="A164" s="102" t="s">
        <v>48</v>
      </c>
      <c r="B164" s="279" t="str">
        <f>入力シート!C18&amp;"学区に避難勧告又は避難指示（緊急）の発令"</f>
        <v>○○○学区に避難勧告又は避難指示（緊急）の発令</v>
      </c>
      <c r="C164" s="280"/>
      <c r="D164" s="280"/>
      <c r="E164" s="281"/>
      <c r="F164" s="320"/>
      <c r="G164" s="272"/>
      <c r="H164" s="359"/>
      <c r="I164" s="272"/>
      <c r="J164" s="273"/>
      <c r="K164" s="50"/>
    </row>
    <row r="165" spans="1:11" ht="17.25" customHeight="1" x14ac:dyDescent="0.15">
      <c r="A165" s="102"/>
      <c r="B165" s="279"/>
      <c r="C165" s="280"/>
      <c r="D165" s="280"/>
      <c r="E165" s="281"/>
      <c r="F165" s="320"/>
      <c r="G165" s="272"/>
      <c r="H165" s="359"/>
      <c r="I165" s="272"/>
      <c r="J165" s="273"/>
      <c r="K165" s="119"/>
    </row>
    <row r="166" spans="1:11" ht="17.25" customHeight="1" x14ac:dyDescent="0.15">
      <c r="A166" s="102" t="s">
        <v>48</v>
      </c>
      <c r="B166" s="248" t="str">
        <f>入力シート!C34&amp;"氾濫危険情報発表"</f>
        <v>○○川氾濫危険情報発表</v>
      </c>
      <c r="C166" s="248"/>
      <c r="D166" s="248"/>
      <c r="E166" s="249"/>
      <c r="F166" s="320"/>
      <c r="G166" s="272"/>
      <c r="H166" s="359"/>
      <c r="I166" s="272"/>
      <c r="J166" s="273"/>
      <c r="K166" s="119"/>
    </row>
    <row r="167" spans="1:11" ht="17.25" customHeight="1" x14ac:dyDescent="0.15">
      <c r="A167" s="102"/>
      <c r="B167" s="248"/>
      <c r="C167" s="248"/>
      <c r="D167" s="248"/>
      <c r="E167" s="249"/>
      <c r="F167" s="320"/>
      <c r="G167" s="272"/>
      <c r="H167" s="359"/>
      <c r="I167" s="272"/>
      <c r="J167" s="273"/>
      <c r="K167" s="119"/>
    </row>
    <row r="168" spans="1:11" ht="17.25" customHeight="1" x14ac:dyDescent="0.15">
      <c r="A168" s="102" t="str">
        <f>IF(B168&lt;&gt;"","Ø","")</f>
        <v>Ø</v>
      </c>
      <c r="B168" s="248" t="str">
        <f>IF(入力シート!C38&lt;&gt;"",入力シート!C38&amp;"氾濫危険情報発表","")</f>
        <v>○○川氾濫危険情報発表</v>
      </c>
      <c r="C168" s="248"/>
      <c r="D168" s="248"/>
      <c r="E168" s="249"/>
      <c r="F168" s="320"/>
      <c r="G168" s="272"/>
      <c r="H168" s="359"/>
      <c r="I168" s="272"/>
      <c r="J168" s="273"/>
      <c r="K168" s="119"/>
    </row>
    <row r="169" spans="1:11" ht="17.25" customHeight="1" x14ac:dyDescent="0.15">
      <c r="A169" s="102"/>
      <c r="B169" s="248"/>
      <c r="C169" s="248"/>
      <c r="D169" s="248"/>
      <c r="E169" s="249"/>
      <c r="F169" s="320"/>
      <c r="G169" s="272"/>
      <c r="H169" s="359"/>
      <c r="I169" s="272"/>
      <c r="J169" s="273"/>
      <c r="K169" s="119"/>
    </row>
    <row r="170" spans="1:11" ht="17.25" customHeight="1" x14ac:dyDescent="0.15">
      <c r="A170" s="102" t="str">
        <f>IF(B170&lt;&gt;"","Ø","")</f>
        <v>Ø</v>
      </c>
      <c r="B170" s="248" t="str">
        <f>IF(入力シート!C42&lt;&gt;"",入力シート!C42&amp;"氾濫危険情報発表","")</f>
        <v>○○川氾濫危険情報発表</v>
      </c>
      <c r="C170" s="248"/>
      <c r="D170" s="248"/>
      <c r="E170" s="249"/>
      <c r="F170" s="320"/>
      <c r="G170" s="272"/>
      <c r="H170" s="359"/>
      <c r="I170" s="272"/>
      <c r="J170" s="273"/>
      <c r="K170" s="119"/>
    </row>
    <row r="171" spans="1:11" ht="17.25" customHeight="1" thickBot="1" x14ac:dyDescent="0.2">
      <c r="A171" s="103"/>
      <c r="B171" s="262"/>
      <c r="C171" s="262"/>
      <c r="D171" s="262"/>
      <c r="E171" s="263"/>
      <c r="F171" s="320"/>
      <c r="G171" s="274"/>
      <c r="H171" s="360"/>
      <c r="I171" s="274"/>
      <c r="J171" s="275"/>
      <c r="K171" s="119"/>
    </row>
    <row r="172" spans="1:11" ht="19.5" x14ac:dyDescent="0.15">
      <c r="A172" s="267" t="s">
        <v>200</v>
      </c>
      <c r="B172" s="282"/>
      <c r="C172" s="282"/>
      <c r="D172" s="282"/>
      <c r="E172" s="282"/>
      <c r="F172" s="282"/>
      <c r="G172" s="282"/>
      <c r="H172" s="282"/>
      <c r="I172" s="282"/>
      <c r="J172" s="282"/>
      <c r="K172" s="119"/>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67" t="s">
        <v>219</v>
      </c>
      <c r="B185" s="267"/>
      <c r="C185" s="267"/>
      <c r="D185" s="267"/>
      <c r="E185" s="267"/>
      <c r="F185" s="267"/>
      <c r="G185" s="267"/>
      <c r="H185" s="267"/>
      <c r="I185" s="267"/>
      <c r="J185" s="267"/>
      <c r="K185" s="10"/>
    </row>
    <row r="186" spans="1:11" ht="17.25" x14ac:dyDescent="0.15">
      <c r="A186" s="267" t="s">
        <v>16</v>
      </c>
      <c r="B186" s="267"/>
      <c r="C186" s="267"/>
      <c r="D186" s="267"/>
      <c r="E186" s="267"/>
      <c r="F186" s="267"/>
      <c r="G186" s="267"/>
      <c r="H186" s="267"/>
      <c r="I186" s="267"/>
      <c r="J186" s="267"/>
      <c r="K186" s="10"/>
    </row>
    <row r="187" spans="1:11" ht="18" x14ac:dyDescent="0.15">
      <c r="A187" s="269" t="s">
        <v>17</v>
      </c>
      <c r="B187" s="269"/>
      <c r="C187" s="269"/>
      <c r="D187" s="269"/>
      <c r="E187" s="269"/>
      <c r="F187" s="269"/>
      <c r="G187" s="269"/>
      <c r="H187" s="269"/>
      <c r="I187" s="269"/>
      <c r="J187" s="269"/>
      <c r="K187" s="13"/>
    </row>
    <row r="188" spans="1:11" ht="18" thickBot="1" x14ac:dyDescent="0.2">
      <c r="A188" s="2"/>
    </row>
    <row r="189" spans="1:11" ht="17.25" x14ac:dyDescent="0.15">
      <c r="A189" s="60" t="s">
        <v>18</v>
      </c>
      <c r="B189" s="61"/>
      <c r="C189" s="62"/>
      <c r="D189" s="292" t="s">
        <v>19</v>
      </c>
      <c r="E189" s="292"/>
      <c r="F189" s="292"/>
      <c r="G189" s="292"/>
      <c r="H189" s="292"/>
      <c r="I189" s="292"/>
      <c r="J189" s="293"/>
      <c r="K189" s="52"/>
    </row>
    <row r="190" spans="1:11" ht="18" x14ac:dyDescent="0.15">
      <c r="A190" s="64" t="s">
        <v>46</v>
      </c>
      <c r="B190" s="23"/>
      <c r="C190" s="283" t="s">
        <v>110</v>
      </c>
      <c r="D190" s="284"/>
      <c r="E190" s="284"/>
      <c r="F190" s="284"/>
      <c r="G190" s="284"/>
      <c r="H190" s="284"/>
      <c r="I190" s="284"/>
      <c r="J190" s="285"/>
      <c r="K190" s="53"/>
    </row>
    <row r="191" spans="1:11" ht="18" x14ac:dyDescent="0.15">
      <c r="A191" s="65"/>
      <c r="B191" s="66"/>
      <c r="C191" s="289" t="s">
        <v>30</v>
      </c>
      <c r="D191" s="290"/>
      <c r="E191" s="290"/>
      <c r="F191" s="290"/>
      <c r="G191" s="290"/>
      <c r="H191" s="290"/>
      <c r="I191" s="290"/>
      <c r="J191" s="291"/>
      <c r="K191" s="53"/>
    </row>
    <row r="192" spans="1:11" ht="18" x14ac:dyDescent="0.15">
      <c r="A192" s="65"/>
      <c r="B192" s="66"/>
      <c r="C192" s="289" t="s">
        <v>29</v>
      </c>
      <c r="D192" s="290"/>
      <c r="E192" s="290"/>
      <c r="F192" s="290"/>
      <c r="G192" s="290"/>
      <c r="H192" s="290"/>
      <c r="I192" s="290"/>
      <c r="J192" s="291"/>
      <c r="K192" s="53"/>
    </row>
    <row r="193" spans="1:11" ht="18" customHeight="1" x14ac:dyDescent="0.15">
      <c r="A193" s="67"/>
      <c r="B193" s="68"/>
      <c r="C193" s="25" t="s">
        <v>28</v>
      </c>
      <c r="D193" s="222" t="s">
        <v>251</v>
      </c>
      <c r="E193" s="222"/>
      <c r="F193" s="286"/>
      <c r="G193" s="286"/>
      <c r="H193" s="286"/>
      <c r="I193" s="286"/>
      <c r="J193" s="286"/>
      <c r="K193" s="80"/>
    </row>
    <row r="194" spans="1:11" ht="18" x14ac:dyDescent="0.15">
      <c r="A194" s="28" t="s">
        <v>31</v>
      </c>
      <c r="B194" s="18"/>
      <c r="C194" s="283" t="s">
        <v>204</v>
      </c>
      <c r="D194" s="287"/>
      <c r="E194" s="287"/>
      <c r="F194" s="287"/>
      <c r="G194" s="287"/>
      <c r="H194" s="287"/>
      <c r="I194" s="287"/>
      <c r="J194" s="288"/>
      <c r="K194" s="54"/>
    </row>
    <row r="195" spans="1:11" ht="17.25" x14ac:dyDescent="0.15">
      <c r="A195" s="29" t="s">
        <v>32</v>
      </c>
      <c r="B195" s="17"/>
      <c r="C195" s="289"/>
      <c r="D195" s="290"/>
      <c r="E195" s="290"/>
      <c r="F195" s="290"/>
      <c r="G195" s="290"/>
      <c r="H195" s="290"/>
      <c r="I195" s="290"/>
      <c r="J195" s="291"/>
      <c r="K195" s="54"/>
    </row>
    <row r="196" spans="1:11" ht="17.25" customHeight="1" x14ac:dyDescent="0.15">
      <c r="A196" s="29" t="s">
        <v>33</v>
      </c>
      <c r="B196" s="26"/>
      <c r="C196" s="15" t="s">
        <v>28</v>
      </c>
      <c r="D196" s="248" t="s">
        <v>212</v>
      </c>
      <c r="E196" s="248"/>
      <c r="F196" s="248"/>
      <c r="G196" s="248"/>
      <c r="H196" s="248"/>
      <c r="I196" s="248"/>
      <c r="J196" s="249"/>
      <c r="K196" s="22"/>
    </row>
    <row r="197" spans="1:11" ht="17.25" x14ac:dyDescent="0.15">
      <c r="A197" s="29"/>
      <c r="B197" s="26"/>
      <c r="C197" s="19"/>
      <c r="D197" s="248"/>
      <c r="E197" s="248"/>
      <c r="F197" s="248"/>
      <c r="G197" s="248"/>
      <c r="H197" s="248"/>
      <c r="I197" s="248"/>
      <c r="J197" s="249"/>
      <c r="K197" s="22"/>
    </row>
    <row r="198" spans="1:11" ht="17.25" x14ac:dyDescent="0.15">
      <c r="A198" s="29"/>
      <c r="B198" s="26"/>
      <c r="C198" s="19"/>
      <c r="D198" s="248"/>
      <c r="E198" s="248"/>
      <c r="F198" s="248"/>
      <c r="G198" s="248"/>
      <c r="H198" s="248"/>
      <c r="I198" s="248"/>
      <c r="J198" s="249"/>
      <c r="K198" s="22"/>
    </row>
    <row r="199" spans="1:11" ht="17.25" customHeight="1" x14ac:dyDescent="0.15">
      <c r="A199" s="29"/>
      <c r="B199" s="26"/>
      <c r="C199" s="15" t="s">
        <v>28</v>
      </c>
      <c r="D199" s="248" t="str">
        <f>"気象庁HPの洪水予報のサイト（http://www.jma.go.jp/jp/flood/）"</f>
        <v>気象庁HPの洪水予報のサイト（http://www.jma.go.jp/jp/flood/）</v>
      </c>
      <c r="E199" s="248"/>
      <c r="F199" s="248"/>
      <c r="G199" s="248"/>
      <c r="H199" s="248"/>
      <c r="I199" s="248"/>
      <c r="J199" s="249"/>
      <c r="K199" s="22"/>
    </row>
    <row r="200" spans="1:11" ht="17.25" customHeight="1" x14ac:dyDescent="0.15">
      <c r="A200" s="30"/>
      <c r="B200" s="27"/>
      <c r="D200" s="248"/>
      <c r="E200" s="248"/>
      <c r="F200" s="248"/>
      <c r="G200" s="248"/>
      <c r="H200" s="248"/>
      <c r="I200" s="248"/>
      <c r="J200" s="249"/>
      <c r="K200" s="22"/>
    </row>
    <row r="201" spans="1:11" ht="17.25" customHeight="1" x14ac:dyDescent="0.15">
      <c r="A201" s="30"/>
      <c r="B201" s="27"/>
      <c r="D201" s="248"/>
      <c r="E201" s="248"/>
      <c r="F201" s="248"/>
      <c r="G201" s="248"/>
      <c r="H201" s="248"/>
      <c r="I201" s="248"/>
      <c r="J201" s="249"/>
      <c r="K201" s="22"/>
    </row>
    <row r="202" spans="1:11" ht="17.25" customHeight="1" x14ac:dyDescent="0.15">
      <c r="A202" s="30"/>
      <c r="B202" s="27"/>
      <c r="C202" s="15"/>
      <c r="D202" s="294"/>
      <c r="E202" s="294"/>
      <c r="F202" s="294"/>
      <c r="G202" s="294"/>
      <c r="H202" s="294"/>
      <c r="I202" s="294"/>
      <c r="J202" s="295"/>
      <c r="K202" s="22"/>
    </row>
    <row r="203" spans="1:11" ht="17.25" customHeight="1" x14ac:dyDescent="0.15">
      <c r="A203" s="31"/>
      <c r="B203" s="24"/>
      <c r="C203" s="63"/>
      <c r="D203" s="296"/>
      <c r="E203" s="296"/>
      <c r="F203" s="296"/>
      <c r="G203" s="296"/>
      <c r="H203" s="296"/>
      <c r="I203" s="296"/>
      <c r="J203" s="297"/>
      <c r="K203" s="22"/>
    </row>
    <row r="204" spans="1:11" ht="34.5" customHeight="1" x14ac:dyDescent="0.15">
      <c r="A204" s="232" t="s">
        <v>217</v>
      </c>
      <c r="B204" s="233"/>
      <c r="C204" s="298" t="s">
        <v>213</v>
      </c>
      <c r="D204" s="287"/>
      <c r="E204" s="287"/>
      <c r="F204" s="287"/>
      <c r="G204" s="287"/>
      <c r="H204" s="287"/>
      <c r="I204" s="287"/>
      <c r="J204" s="288"/>
      <c r="K204" s="17"/>
    </row>
    <row r="205" spans="1:11" ht="17.25" customHeight="1" x14ac:dyDescent="0.15">
      <c r="A205" s="234"/>
      <c r="B205" s="235"/>
      <c r="C205" s="290" t="s">
        <v>203</v>
      </c>
      <c r="D205" s="290"/>
      <c r="E205" s="290"/>
      <c r="F205" s="290"/>
      <c r="G205" s="290"/>
      <c r="H205" s="290"/>
      <c r="I205" s="290"/>
      <c r="J205" s="291"/>
      <c r="K205" s="17"/>
    </row>
    <row r="206" spans="1:11" ht="17.25" customHeight="1" x14ac:dyDescent="0.15">
      <c r="A206" s="234"/>
      <c r="B206" s="235"/>
      <c r="C206" s="290" t="s">
        <v>216</v>
      </c>
      <c r="D206" s="290"/>
      <c r="E206" s="290"/>
      <c r="F206" s="290"/>
      <c r="G206" s="290"/>
      <c r="H206" s="290"/>
      <c r="I206" s="290"/>
      <c r="J206" s="291"/>
      <c r="K206" s="17"/>
    </row>
    <row r="207" spans="1:11" ht="17.25" customHeight="1" x14ac:dyDescent="0.15">
      <c r="A207" s="234"/>
      <c r="B207" s="235"/>
      <c r="C207" s="290" t="s">
        <v>215</v>
      </c>
      <c r="D207" s="290"/>
      <c r="E207" s="290"/>
      <c r="F207" s="290"/>
      <c r="G207" s="290"/>
      <c r="H207" s="290"/>
      <c r="I207" s="290"/>
      <c r="J207" s="291"/>
      <c r="K207" s="17"/>
    </row>
    <row r="208" spans="1:11" ht="17.25" customHeight="1" x14ac:dyDescent="0.15">
      <c r="A208" s="234"/>
      <c r="B208" s="235"/>
      <c r="C208" s="290" t="s">
        <v>214</v>
      </c>
      <c r="D208" s="290"/>
      <c r="E208" s="290"/>
      <c r="F208" s="290"/>
      <c r="G208" s="290"/>
      <c r="H208" s="290"/>
      <c r="I208" s="290"/>
      <c r="J208" s="291"/>
      <c r="K208" s="22"/>
    </row>
    <row r="209" spans="1:11" ht="17.25" customHeight="1" x14ac:dyDescent="0.15">
      <c r="A209" s="234"/>
      <c r="B209" s="235"/>
      <c r="C209" s="290" t="s">
        <v>29</v>
      </c>
      <c r="D209" s="290"/>
      <c r="E209" s="290"/>
      <c r="F209" s="290"/>
      <c r="G209" s="290"/>
      <c r="H209" s="290"/>
      <c r="I209" s="290"/>
      <c r="J209" s="291"/>
      <c r="K209" s="22"/>
    </row>
    <row r="210" spans="1:11" ht="17.25" customHeight="1" thickBot="1" x14ac:dyDescent="0.2">
      <c r="A210" s="259"/>
      <c r="B210" s="260"/>
      <c r="C210" s="25" t="s">
        <v>234</v>
      </c>
      <c r="D210" s="222" t="s">
        <v>235</v>
      </c>
      <c r="E210" s="222"/>
      <c r="F210" s="286"/>
      <c r="G210" s="286"/>
      <c r="H210" s="286"/>
      <c r="I210" s="286"/>
      <c r="J210" s="286"/>
      <c r="K210" s="17"/>
    </row>
    <row r="211" spans="1:11" ht="17.25" customHeight="1" x14ac:dyDescent="0.15">
      <c r="A211" s="92" t="s">
        <v>49</v>
      </c>
      <c r="B211" s="357" t="s">
        <v>50</v>
      </c>
      <c r="C211" s="357"/>
      <c r="D211" s="357"/>
      <c r="E211" s="357"/>
      <c r="F211" s="357"/>
      <c r="G211" s="357"/>
      <c r="H211" s="357"/>
      <c r="I211" s="357"/>
      <c r="J211" s="357"/>
      <c r="K211" s="22"/>
    </row>
    <row r="212" spans="1:11" ht="17.25" customHeight="1" x14ac:dyDescent="0.15">
      <c r="A212" s="93"/>
      <c r="B212" s="294"/>
      <c r="C212" s="294"/>
      <c r="D212" s="294"/>
      <c r="E212" s="294"/>
      <c r="F212" s="294"/>
      <c r="G212" s="294"/>
      <c r="H212" s="294"/>
      <c r="I212" s="294"/>
      <c r="J212" s="294"/>
      <c r="K212" s="12"/>
    </row>
    <row r="213" spans="1:11" ht="17.25" customHeight="1" x14ac:dyDescent="0.15">
      <c r="A213" s="93" t="s">
        <v>49</v>
      </c>
      <c r="B213" s="258" t="s">
        <v>236</v>
      </c>
      <c r="C213" s="258"/>
      <c r="D213" s="258"/>
      <c r="E213" s="258"/>
      <c r="F213" s="258"/>
      <c r="G213" s="258"/>
      <c r="H213" s="258"/>
      <c r="I213" s="258"/>
      <c r="J213" s="258"/>
      <c r="K213" s="12"/>
    </row>
    <row r="214" spans="1:11" ht="17.25" customHeight="1" x14ac:dyDescent="0.15">
      <c r="A214" s="93"/>
      <c r="B214" s="258"/>
      <c r="C214" s="258"/>
      <c r="D214" s="258"/>
      <c r="E214" s="258"/>
      <c r="F214" s="258"/>
      <c r="G214" s="258"/>
      <c r="H214" s="258"/>
      <c r="I214" s="258"/>
      <c r="J214" s="258"/>
      <c r="K214" s="12"/>
    </row>
    <row r="215" spans="1:11" ht="17.25" customHeight="1" x14ac:dyDescent="0.15">
      <c r="A215" s="12"/>
      <c r="B215" s="12"/>
      <c r="C215" s="12"/>
      <c r="D215" s="12"/>
      <c r="E215" s="78"/>
      <c r="F215" s="12"/>
      <c r="G215" s="12"/>
      <c r="H215" s="12"/>
      <c r="I215" s="12"/>
      <c r="J215" s="12"/>
      <c r="K215" s="12"/>
    </row>
    <row r="216" spans="1:11" ht="17.25" x14ac:dyDescent="0.15">
      <c r="A216" s="267" t="s">
        <v>34</v>
      </c>
      <c r="B216" s="267"/>
      <c r="C216" s="267"/>
      <c r="D216" s="267"/>
      <c r="E216" s="267"/>
      <c r="F216" s="267"/>
      <c r="G216" s="267"/>
      <c r="H216" s="267"/>
      <c r="I216" s="267"/>
      <c r="J216" s="267"/>
      <c r="K216" s="10"/>
    </row>
    <row r="217" spans="1:11" ht="17.25" customHeight="1" x14ac:dyDescent="0.15">
      <c r="A217" s="258" t="s">
        <v>206</v>
      </c>
      <c r="B217" s="258"/>
      <c r="C217" s="258"/>
      <c r="D217" s="258"/>
      <c r="E217" s="258"/>
      <c r="F217" s="258"/>
      <c r="G217" s="258"/>
      <c r="H217" s="258"/>
      <c r="I217" s="258"/>
      <c r="J217" s="258"/>
      <c r="K217" s="12"/>
    </row>
    <row r="218" spans="1:11" ht="17.25" customHeight="1" x14ac:dyDescent="0.15">
      <c r="A218" s="258"/>
      <c r="B218" s="258"/>
      <c r="C218" s="258"/>
      <c r="D218" s="258"/>
      <c r="E218" s="258"/>
      <c r="F218" s="258"/>
      <c r="G218" s="258"/>
      <c r="H218" s="258"/>
      <c r="I218" s="258"/>
      <c r="J218" s="258"/>
      <c r="K218" s="12"/>
    </row>
    <row r="219" spans="1:11" ht="18" customHeight="1" x14ac:dyDescent="0.15">
      <c r="A219" s="223" t="s">
        <v>218</v>
      </c>
      <c r="B219" s="223"/>
      <c r="C219" s="223"/>
      <c r="D219" s="223"/>
      <c r="E219" s="223"/>
      <c r="F219" s="223"/>
      <c r="G219" s="223"/>
      <c r="H219" s="223"/>
      <c r="I219" s="223"/>
      <c r="J219" s="223"/>
      <c r="K219" s="12"/>
    </row>
    <row r="220" spans="1:11" ht="18" customHeight="1" x14ac:dyDescent="0.15">
      <c r="A220" s="223"/>
      <c r="B220" s="223"/>
      <c r="C220" s="223"/>
      <c r="D220" s="223"/>
      <c r="E220" s="223"/>
      <c r="F220" s="223"/>
      <c r="G220" s="223"/>
      <c r="H220" s="223"/>
      <c r="I220" s="223"/>
      <c r="J220" s="223"/>
      <c r="K220" s="12"/>
    </row>
    <row r="221" spans="1:11" ht="18" customHeight="1" x14ac:dyDescent="0.15">
      <c r="A221" s="223"/>
      <c r="B221" s="223"/>
      <c r="C221" s="223"/>
      <c r="D221" s="223"/>
      <c r="E221" s="223"/>
      <c r="F221" s="223"/>
      <c r="G221" s="223"/>
      <c r="H221" s="223"/>
      <c r="I221" s="223"/>
      <c r="J221" s="223"/>
      <c r="K221" s="113"/>
    </row>
    <row r="222" spans="1:11" ht="18" customHeight="1" x14ac:dyDescent="0.15">
      <c r="B222" s="223"/>
      <c r="C222" s="223"/>
      <c r="D222" s="223"/>
      <c r="E222" s="223"/>
      <c r="F222" s="223"/>
      <c r="G222" s="223"/>
      <c r="H222" s="223"/>
      <c r="I222" s="223"/>
      <c r="J222" s="223"/>
      <c r="K222" s="113"/>
    </row>
    <row r="223" spans="1:11" ht="17.25" customHeight="1" x14ac:dyDescent="0.15">
      <c r="A223" s="79"/>
      <c r="B223" s="79"/>
      <c r="C223" s="79"/>
      <c r="D223" s="79"/>
      <c r="E223" s="79"/>
      <c r="F223" s="79"/>
      <c r="G223" s="79"/>
      <c r="H223" s="79"/>
      <c r="I223" s="79"/>
      <c r="J223" s="79"/>
      <c r="K223" s="78"/>
    </row>
    <row r="224" spans="1:11" ht="17.25" customHeight="1" x14ac:dyDescent="0.15">
      <c r="A224" s="79"/>
      <c r="B224" s="79"/>
      <c r="C224" s="79"/>
      <c r="D224" s="79"/>
      <c r="E224" s="79"/>
      <c r="F224" s="79"/>
      <c r="G224" s="79"/>
      <c r="H224" s="79"/>
      <c r="I224" s="79"/>
      <c r="J224" s="79"/>
      <c r="K224" s="78"/>
    </row>
    <row r="225" spans="1:11" ht="17.25" customHeight="1" x14ac:dyDescent="0.15">
      <c r="A225" s="114"/>
      <c r="B225" s="114"/>
      <c r="C225" s="114"/>
      <c r="D225" s="114"/>
      <c r="E225" s="114"/>
      <c r="F225" s="114"/>
      <c r="G225" s="114"/>
      <c r="H225" s="114"/>
      <c r="I225" s="114"/>
      <c r="J225" s="114"/>
      <c r="K225" s="113"/>
    </row>
    <row r="226" spans="1:11" ht="17.25" customHeight="1" x14ac:dyDescent="0.15">
      <c r="A226" s="114"/>
      <c r="B226" s="114"/>
      <c r="C226" s="114"/>
      <c r="D226" s="114"/>
      <c r="E226" s="114"/>
      <c r="F226" s="114"/>
      <c r="G226" s="114"/>
      <c r="H226" s="114"/>
      <c r="I226" s="114"/>
      <c r="J226" s="114"/>
      <c r="K226" s="113"/>
    </row>
    <row r="227" spans="1:11" ht="17.25" customHeight="1" x14ac:dyDescent="0.15">
      <c r="A227" s="114"/>
      <c r="B227" s="114"/>
      <c r="C227" s="114"/>
      <c r="D227" s="114"/>
      <c r="E227" s="114"/>
      <c r="F227" s="114"/>
      <c r="G227" s="114"/>
      <c r="H227" s="114"/>
      <c r="I227" s="114"/>
      <c r="J227" s="114"/>
      <c r="K227" s="113"/>
    </row>
    <row r="228" spans="1:11" ht="17.25" customHeight="1" x14ac:dyDescent="0.15">
      <c r="A228" s="114"/>
      <c r="B228" s="114"/>
      <c r="C228" s="114"/>
      <c r="D228" s="114"/>
      <c r="E228" s="114"/>
      <c r="F228" s="114"/>
      <c r="G228" s="114"/>
      <c r="H228" s="114"/>
      <c r="I228" s="114"/>
      <c r="J228" s="114"/>
      <c r="K228" s="113"/>
    </row>
    <row r="229" spans="1:11" ht="17.25" customHeight="1" x14ac:dyDescent="0.15">
      <c r="A229" s="114"/>
      <c r="B229" s="114"/>
      <c r="C229" s="114"/>
      <c r="D229" s="114"/>
      <c r="E229" s="114"/>
      <c r="F229" s="114"/>
      <c r="G229" s="114"/>
      <c r="H229" s="114"/>
      <c r="I229" s="114"/>
      <c r="J229" s="114"/>
      <c r="K229" s="113"/>
    </row>
    <row r="230" spans="1:11" ht="17.25" customHeight="1" x14ac:dyDescent="0.15">
      <c r="A230" s="114"/>
      <c r="B230" s="114"/>
      <c r="C230" s="114"/>
      <c r="D230" s="114"/>
      <c r="E230" s="114"/>
      <c r="F230" s="114"/>
      <c r="G230" s="114"/>
      <c r="H230" s="114"/>
      <c r="I230" s="114"/>
      <c r="J230" s="114"/>
      <c r="K230" s="113"/>
    </row>
    <row r="231" spans="1:11" ht="17.25" x14ac:dyDescent="0.15">
      <c r="A231" s="267" t="s">
        <v>220</v>
      </c>
      <c r="B231" s="267"/>
      <c r="C231" s="267"/>
      <c r="D231" s="267"/>
      <c r="E231" s="267"/>
      <c r="F231" s="267"/>
      <c r="G231" s="267"/>
      <c r="H231" s="267"/>
      <c r="I231" s="267"/>
      <c r="J231" s="267"/>
      <c r="K231" s="10"/>
    </row>
    <row r="232" spans="1:11" ht="17.25" x14ac:dyDescent="0.15">
      <c r="A232" s="267" t="s">
        <v>195</v>
      </c>
      <c r="B232" s="267"/>
      <c r="C232" s="267"/>
      <c r="D232" s="267"/>
      <c r="E232" s="267"/>
      <c r="F232" s="267"/>
      <c r="G232" s="267"/>
      <c r="H232" s="267"/>
      <c r="I232" s="267"/>
      <c r="J232" s="267"/>
      <c r="K232" s="10"/>
    </row>
    <row r="233" spans="1:11" ht="17.25" customHeight="1" x14ac:dyDescent="0.15">
      <c r="A233" s="223" t="s">
        <v>197</v>
      </c>
      <c r="B233" s="223"/>
      <c r="C233" s="223"/>
      <c r="D233" s="223"/>
      <c r="E233" s="223"/>
      <c r="F233" s="223"/>
      <c r="G233" s="223"/>
      <c r="H233" s="223"/>
      <c r="I233" s="223"/>
      <c r="J233" s="223"/>
      <c r="K233" s="12"/>
    </row>
    <row r="234" spans="1:11" ht="17.25" customHeight="1" x14ac:dyDescent="0.15">
      <c r="A234" s="223"/>
      <c r="B234" s="223"/>
      <c r="C234" s="223"/>
      <c r="D234" s="223"/>
      <c r="E234" s="223"/>
      <c r="F234" s="223"/>
      <c r="G234" s="223"/>
      <c r="H234" s="223"/>
      <c r="I234" s="223"/>
      <c r="J234" s="223"/>
      <c r="K234" s="87"/>
    </row>
    <row r="235" spans="1:11" ht="17.25" customHeight="1" x14ac:dyDescent="0.15">
      <c r="A235" s="223"/>
      <c r="B235" s="223"/>
      <c r="C235" s="223"/>
      <c r="D235" s="223"/>
      <c r="E235" s="223"/>
      <c r="F235" s="223"/>
      <c r="G235" s="223"/>
      <c r="H235" s="223"/>
      <c r="I235" s="223"/>
      <c r="J235" s="223"/>
      <c r="K235" s="87"/>
    </row>
    <row r="236" spans="1:11" ht="17.25" customHeight="1" x14ac:dyDescent="0.15">
      <c r="A236" s="223"/>
      <c r="B236" s="223"/>
      <c r="C236" s="223"/>
      <c r="D236" s="223"/>
      <c r="E236" s="223"/>
      <c r="F236" s="223"/>
      <c r="G236" s="223"/>
      <c r="H236" s="223"/>
      <c r="I236" s="223"/>
      <c r="J236" s="223"/>
      <c r="K236" s="12"/>
    </row>
    <row r="237" spans="1:11" ht="17.25" x14ac:dyDescent="0.15">
      <c r="A237" s="2"/>
      <c r="B237" s="21"/>
      <c r="C237" s="21"/>
      <c r="D237" s="21"/>
      <c r="E237" s="21"/>
      <c r="F237" s="21"/>
      <c r="G237" s="21"/>
      <c r="H237" s="21"/>
      <c r="I237" s="21"/>
      <c r="J237" s="21"/>
      <c r="K237" s="21"/>
    </row>
    <row r="238" spans="1:11" ht="17.25" x14ac:dyDescent="0.15">
      <c r="A238" s="267" t="s">
        <v>20</v>
      </c>
      <c r="B238" s="267"/>
      <c r="C238" s="267"/>
      <c r="D238" s="267"/>
      <c r="E238" s="267"/>
      <c r="F238" s="267"/>
      <c r="G238" s="267"/>
      <c r="H238" s="267"/>
      <c r="I238" s="267"/>
      <c r="J238" s="267"/>
      <c r="K238" s="10"/>
    </row>
    <row r="239" spans="1:11" ht="17.25" customHeight="1" x14ac:dyDescent="0.15">
      <c r="A239" s="223" t="s">
        <v>193</v>
      </c>
      <c r="B239" s="223"/>
      <c r="C239" s="223"/>
      <c r="D239" s="223"/>
      <c r="E239" s="223"/>
      <c r="F239" s="223"/>
      <c r="G239" s="223"/>
      <c r="H239" s="223"/>
      <c r="I239" s="223"/>
      <c r="J239" s="223"/>
      <c r="K239" s="12"/>
    </row>
    <row r="240" spans="1:11" ht="17.25" customHeight="1" x14ac:dyDescent="0.15">
      <c r="A240" s="223"/>
      <c r="B240" s="223"/>
      <c r="C240" s="223"/>
      <c r="D240" s="223"/>
      <c r="E240" s="223"/>
      <c r="F240" s="223"/>
      <c r="G240" s="223"/>
      <c r="H240" s="223"/>
      <c r="I240" s="223"/>
      <c r="J240" s="223"/>
      <c r="K240" s="12"/>
    </row>
    <row r="241" spans="1:11" ht="17.25" x14ac:dyDescent="0.15">
      <c r="A241" s="2"/>
      <c r="B241" s="21"/>
      <c r="C241" s="21"/>
      <c r="D241" s="21"/>
      <c r="E241" s="21"/>
      <c r="F241" s="21"/>
      <c r="G241" s="21"/>
      <c r="H241" s="21"/>
      <c r="I241" s="21"/>
      <c r="J241" s="21"/>
      <c r="K241" s="21"/>
    </row>
    <row r="242" spans="1:11" ht="17.25" x14ac:dyDescent="0.15">
      <c r="A242" s="267" t="s">
        <v>69</v>
      </c>
      <c r="B242" s="267"/>
      <c r="C242" s="267"/>
      <c r="D242" s="267"/>
      <c r="E242" s="267"/>
      <c r="F242" s="267"/>
      <c r="G242" s="267"/>
      <c r="H242" s="267"/>
      <c r="I242" s="267"/>
      <c r="J242" s="267"/>
      <c r="K242" s="10"/>
    </row>
    <row r="243" spans="1:11" ht="17.25" customHeight="1" x14ac:dyDescent="0.15">
      <c r="A243" s="223" t="s">
        <v>192</v>
      </c>
      <c r="B243" s="223"/>
      <c r="C243" s="223"/>
      <c r="D243" s="223"/>
      <c r="E243" s="223"/>
      <c r="F243" s="223"/>
      <c r="G243" s="223"/>
      <c r="H243" s="223"/>
      <c r="I243" s="223"/>
      <c r="J243" s="223"/>
      <c r="K243" s="12"/>
    </row>
    <row r="244" spans="1:11" ht="18" thickBot="1" x14ac:dyDescent="0.2">
      <c r="A244" s="2"/>
      <c r="B244" s="21"/>
      <c r="C244" s="21"/>
      <c r="D244" s="21"/>
      <c r="E244" s="21"/>
      <c r="F244" s="21"/>
      <c r="G244" s="21"/>
      <c r="H244" s="21"/>
      <c r="I244" s="21"/>
      <c r="J244" s="21"/>
      <c r="K244" s="21"/>
    </row>
    <row r="245" spans="1:11" ht="18" x14ac:dyDescent="0.15">
      <c r="A245" s="2"/>
      <c r="B245" s="104"/>
      <c r="C245" s="105"/>
      <c r="D245" s="305" t="s">
        <v>72</v>
      </c>
      <c r="E245" s="306"/>
      <c r="F245" s="305" t="s">
        <v>70</v>
      </c>
      <c r="G245" s="306"/>
      <c r="H245" s="305" t="s">
        <v>71</v>
      </c>
      <c r="I245" s="307"/>
      <c r="J245" s="21"/>
      <c r="K245" s="21"/>
    </row>
    <row r="246" spans="1:11" ht="17.25" x14ac:dyDescent="0.15">
      <c r="A246" s="2"/>
      <c r="B246" s="299" t="s">
        <v>196</v>
      </c>
      <c r="C246" s="300"/>
      <c r="D246" s="228" t="str">
        <f>入力シート!C48</f>
        <v>○○小学校</v>
      </c>
      <c r="E246" s="308"/>
      <c r="F246" s="228" t="str">
        <f>入力シート!C52&amp;"m"</f>
        <v>○m</v>
      </c>
      <c r="G246" s="308"/>
      <c r="H246" s="228" t="str">
        <f>入力シート!C54&amp;IF(入力シート!C54="車両"," "&amp;入力シート!I54&amp;"台","")</f>
        <v>徒歩</v>
      </c>
      <c r="I246" s="229"/>
      <c r="J246" s="21"/>
      <c r="K246" s="21"/>
    </row>
    <row r="247" spans="1:11" ht="17.25" x14ac:dyDescent="0.15">
      <c r="A247" s="2"/>
      <c r="B247" s="301"/>
      <c r="C247" s="302"/>
      <c r="D247" s="230"/>
      <c r="E247" s="309"/>
      <c r="F247" s="230"/>
      <c r="G247" s="309"/>
      <c r="H247" s="230"/>
      <c r="I247" s="231"/>
      <c r="J247" s="21"/>
      <c r="K247" s="21"/>
    </row>
    <row r="248" spans="1:11" ht="17.25" x14ac:dyDescent="0.15">
      <c r="A248" s="2"/>
      <c r="B248" s="299" t="s">
        <v>73</v>
      </c>
      <c r="C248" s="300"/>
      <c r="D248" s="228" t="str">
        <f>IF(入力シート!C58="","-",入力シート!C58)</f>
        <v>施設の３階</v>
      </c>
      <c r="E248" s="308"/>
      <c r="F248" s="224"/>
      <c r="G248" s="225"/>
      <c r="H248" s="224"/>
      <c r="I248" s="250"/>
      <c r="J248" s="21"/>
      <c r="K248" s="21"/>
    </row>
    <row r="249" spans="1:11" ht="18" thickBot="1" x14ac:dyDescent="0.2">
      <c r="A249" s="2"/>
      <c r="B249" s="303"/>
      <c r="C249" s="304"/>
      <c r="D249" s="310"/>
      <c r="E249" s="311"/>
      <c r="F249" s="226"/>
      <c r="G249" s="227"/>
      <c r="H249" s="226"/>
      <c r="I249" s="251"/>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67" t="s">
        <v>74</v>
      </c>
      <c r="B278" s="267"/>
      <c r="C278" s="267"/>
      <c r="D278" s="267"/>
      <c r="E278" s="267"/>
      <c r="F278" s="267"/>
      <c r="G278" s="267"/>
      <c r="H278" s="267"/>
      <c r="I278" s="267"/>
      <c r="J278" s="267"/>
      <c r="K278" s="10"/>
    </row>
    <row r="279" spans="1:12" ht="17.25" customHeight="1" x14ac:dyDescent="0.15">
      <c r="A279" s="258" t="s">
        <v>37</v>
      </c>
      <c r="B279" s="258"/>
      <c r="C279" s="258"/>
      <c r="D279" s="258"/>
      <c r="E279" s="258"/>
      <c r="F279" s="258"/>
      <c r="G279" s="258"/>
      <c r="H279" s="258"/>
      <c r="I279" s="258"/>
      <c r="J279" s="258"/>
      <c r="K279" s="12"/>
    </row>
    <row r="280" spans="1:12" ht="17.25" customHeight="1" x14ac:dyDescent="0.15">
      <c r="A280" s="258"/>
      <c r="B280" s="258"/>
      <c r="C280" s="258"/>
      <c r="D280" s="258"/>
      <c r="E280" s="258"/>
      <c r="F280" s="258"/>
      <c r="G280" s="258"/>
      <c r="H280" s="258"/>
      <c r="I280" s="258"/>
      <c r="J280" s="258"/>
      <c r="K280" s="12"/>
    </row>
    <row r="281" spans="1:12" ht="17.25" customHeight="1" x14ac:dyDescent="0.15">
      <c r="A281" s="258" t="s">
        <v>38</v>
      </c>
      <c r="B281" s="258"/>
      <c r="C281" s="258"/>
      <c r="D281" s="258"/>
      <c r="E281" s="258"/>
      <c r="F281" s="258"/>
      <c r="G281" s="258"/>
      <c r="H281" s="258"/>
      <c r="I281" s="258"/>
      <c r="J281" s="258"/>
      <c r="K281" s="12"/>
    </row>
    <row r="282" spans="1:12" ht="17.25" customHeight="1" x14ac:dyDescent="0.15">
      <c r="A282" s="258"/>
      <c r="B282" s="258"/>
      <c r="C282" s="258"/>
      <c r="D282" s="258"/>
      <c r="E282" s="258"/>
      <c r="F282" s="258"/>
      <c r="G282" s="258"/>
      <c r="H282" s="258"/>
      <c r="I282" s="258"/>
      <c r="J282" s="258"/>
      <c r="K282" s="12"/>
    </row>
    <row r="283" spans="1:12" ht="17.25" x14ac:dyDescent="0.15">
      <c r="A283" s="2"/>
      <c r="B283" s="21"/>
      <c r="C283" s="21"/>
      <c r="D283" s="21"/>
      <c r="E283" s="21"/>
      <c r="F283" s="21"/>
      <c r="G283" s="21"/>
      <c r="H283" s="21"/>
      <c r="I283" s="21"/>
      <c r="J283" s="21"/>
      <c r="K283" s="21"/>
    </row>
    <row r="284" spans="1:12" ht="18" thickBot="1" x14ac:dyDescent="0.2">
      <c r="A284" s="268" t="s">
        <v>21</v>
      </c>
      <c r="B284" s="268"/>
      <c r="C284" s="268"/>
      <c r="D284" s="268"/>
      <c r="E284" s="268"/>
      <c r="F284" s="268"/>
      <c r="G284" s="268"/>
      <c r="H284" s="268"/>
      <c r="I284" s="268"/>
      <c r="J284" s="268"/>
      <c r="K284" s="10"/>
    </row>
    <row r="285" spans="1:12" ht="17.25" customHeight="1" x14ac:dyDescent="0.15">
      <c r="B285" s="264" t="s">
        <v>76</v>
      </c>
      <c r="C285" s="265"/>
      <c r="D285" s="265"/>
      <c r="E285" s="265"/>
      <c r="F285" s="265"/>
      <c r="G285" s="265"/>
      <c r="H285" s="265"/>
      <c r="I285" s="266"/>
      <c r="J285" s="29"/>
      <c r="K285" s="49"/>
    </row>
    <row r="286" spans="1:12" ht="17.25" customHeight="1" x14ac:dyDescent="0.15">
      <c r="B286" s="232" t="s">
        <v>22</v>
      </c>
      <c r="C286" s="233"/>
      <c r="D286" s="238" t="str">
        <f>IF(L286&lt;&gt;"",RIGHT(L286,LEN(L286)-1),"")</f>
        <v>テレビ3台、ラジオ2器、タブレット端末1台、ファックス1台、携帯電話2台、携帯電話用バッテリー2個、乾電池20個</v>
      </c>
      <c r="E286" s="239"/>
      <c r="F286" s="239"/>
      <c r="G286" s="239"/>
      <c r="H286" s="239"/>
      <c r="I286" s="240"/>
      <c r="J286" s="106"/>
      <c r="K286" s="16"/>
      <c r="L286" s="132" t="str">
        <f>IF(入力シート!C64="有","、"&amp;入力シート!B64&amp;IF(入力シート!G64&lt;&gt;"",入力シート!G64&amp;入力シート!I64,""),"")&amp;IF(入力シート!C66="有","、"&amp;入力シート!B66&amp;IF(入力シート!G66&lt;&gt;"",入力シート!G66&amp;入力シート!I66,""),"")&amp;IF(入力シート!C68="有","、"&amp;入力シート!B68&amp;IF(入力シート!G68&lt;&gt;"",入力シート!G68&amp;入力シート!I68,""),"")&amp;IF(入力シート!C70="有","、"&amp;入力シート!B70&amp;IF(入力シート!G70&lt;&gt;"",入力シート!G70&amp;入力シート!I70,""),"")&amp;IF(入力シート!C72="有","、"&amp;入力シート!B72&amp;IF(入力シート!G72&lt;&gt;"",入力シート!G72&amp;入力シート!I72,""),"")&amp;IF(入力シート!C74="有","、"&amp;入力シート!B74&amp;IF(入力シート!G74&lt;&gt;"",入力シート!G74&amp;入力シート!I74,""),"")&amp;IF(入力シート!C76="有","、"&amp;入力シート!B76&amp;IF(入力シート!G76&lt;&gt;"",入力シート!G76&amp;入力シート!I76,""),"")&amp;IF(入力シート!C78&lt;&gt;"","、"&amp;入力シート!C78,"")</f>
        <v>、テレビ3台、ラジオ2器、タブレット端末1台、ファックス1台、携帯電話2台、携帯電話用バッテリー2個、乾電池20個</v>
      </c>
    </row>
    <row r="287" spans="1:12" ht="17.25" customHeight="1" x14ac:dyDescent="0.15">
      <c r="B287" s="234"/>
      <c r="C287" s="235"/>
      <c r="D287" s="241"/>
      <c r="E287" s="242"/>
      <c r="F287" s="242"/>
      <c r="G287" s="242"/>
      <c r="H287" s="242"/>
      <c r="I287" s="243"/>
      <c r="J287" s="106"/>
      <c r="K287" s="81"/>
    </row>
    <row r="288" spans="1:12" ht="17.25" customHeight="1" x14ac:dyDescent="0.15">
      <c r="B288" s="236"/>
      <c r="C288" s="237"/>
      <c r="D288" s="244"/>
      <c r="E288" s="245"/>
      <c r="F288" s="245"/>
      <c r="G288" s="245"/>
      <c r="H288" s="245"/>
      <c r="I288" s="246"/>
      <c r="J288" s="106"/>
      <c r="K288" s="16"/>
    </row>
    <row r="289" spans="1:12" ht="17.25" customHeight="1" x14ac:dyDescent="0.15">
      <c r="B289" s="232" t="s">
        <v>118</v>
      </c>
      <c r="C289" s="233"/>
      <c r="D289" s="217" t="str">
        <f>IF(L289&lt;&gt;"",RIGHT(L289,LEN(L289)-1),"")</f>
        <v>従業員名簿、利用者名簿、案内旗1枚、携帯電話2台、携帯電話用バッテリー2個、拡声器1台、懐中電灯5台、乾電池20個、ライフジャケット5着</v>
      </c>
      <c r="E289" s="218"/>
      <c r="F289" s="218"/>
      <c r="G289" s="218"/>
      <c r="H289" s="218"/>
      <c r="I289" s="219"/>
      <c r="J289" s="106"/>
      <c r="K289" s="16"/>
      <c r="L289" s="132" t="str">
        <f>IF(入力シート!C83="有","、"&amp;入力シート!B83,"")&amp;IF(入力シート!C85="有","、"&amp;入力シート!B85,"")&amp;IF(入力シート!C87="有","、"&amp;入力シート!B87&amp;IF(入力シート!G87&lt;&gt;"",入力シート!G87&amp;入力シート!I87,""),"")&amp;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有","、"&amp;入力シート!B101&amp;IF(入力シート!G101&lt;&gt;"",入力シート!G101&amp;入力シート!I101,""),"")&amp;IF(入力シート!C103&lt;&gt;"","、"&amp;入力シート!C103,"")</f>
        <v>、従業員名簿、利用者名簿、案内旗1枚、携帯電話2台、携帯電話用バッテリー2個、拡声器1台、懐中電灯5台、乾電池20個、ライフジャケット5着</v>
      </c>
    </row>
    <row r="290" spans="1:12" ht="17.25" customHeight="1" x14ac:dyDescent="0.15">
      <c r="B290" s="234"/>
      <c r="C290" s="235"/>
      <c r="D290" s="247"/>
      <c r="E290" s="248"/>
      <c r="F290" s="248"/>
      <c r="G290" s="248"/>
      <c r="H290" s="248"/>
      <c r="I290" s="249"/>
      <c r="J290" s="106"/>
      <c r="K290" s="77"/>
    </row>
    <row r="291" spans="1:12" ht="17.25" customHeight="1" x14ac:dyDescent="0.15">
      <c r="B291" s="234"/>
      <c r="C291" s="235"/>
      <c r="D291" s="247"/>
      <c r="E291" s="248"/>
      <c r="F291" s="248"/>
      <c r="G291" s="248"/>
      <c r="H291" s="248"/>
      <c r="I291" s="249"/>
      <c r="J291" s="106"/>
      <c r="K291" s="16"/>
    </row>
    <row r="292" spans="1:12" ht="17.25" customHeight="1" x14ac:dyDescent="0.15">
      <c r="B292" s="236"/>
      <c r="C292" s="237"/>
      <c r="D292" s="247"/>
      <c r="E292" s="248"/>
      <c r="F292" s="248"/>
      <c r="G292" s="248"/>
      <c r="H292" s="248"/>
      <c r="I292" s="249"/>
      <c r="J292" s="106"/>
      <c r="K292" s="16"/>
    </row>
    <row r="293" spans="1:12" ht="17.25" customHeight="1" x14ac:dyDescent="0.15">
      <c r="B293" s="232" t="s">
        <v>73</v>
      </c>
      <c r="C293" s="233"/>
      <c r="D293" s="217" t="str">
        <f>IF(L293&lt;&gt;"",RIGHT(L293,LEN(L293)-1),"")</f>
        <v>水3日分、食料3日分、寝具10人分、防寒具10人分</v>
      </c>
      <c r="E293" s="218"/>
      <c r="F293" s="218"/>
      <c r="G293" s="218"/>
      <c r="H293" s="218"/>
      <c r="I293" s="219"/>
      <c r="J293" s="107"/>
      <c r="K293" s="81"/>
      <c r="L293" s="132" t="str">
        <f>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有","、"&amp;入力シート!B114&amp;IF(入力シート!G114&lt;&gt;"",入力シート!G114&amp;入力シート!I114,""),"")&amp;IF(入力シート!C116&lt;&gt;"","、"&amp;入力シート!C116,"")</f>
        <v>、水3日分、食料3日分、寝具10人分、防寒具10人分</v>
      </c>
    </row>
    <row r="294" spans="1:12" ht="17.25" customHeight="1" x14ac:dyDescent="0.15">
      <c r="B294" s="236"/>
      <c r="C294" s="237"/>
      <c r="D294" s="220"/>
      <c r="E294" s="221"/>
      <c r="F294" s="221"/>
      <c r="G294" s="221"/>
      <c r="H294" s="221"/>
      <c r="I294" s="222"/>
      <c r="J294" s="107"/>
      <c r="K294" s="81"/>
    </row>
    <row r="295" spans="1:12" ht="17.25" customHeight="1" x14ac:dyDescent="0.15">
      <c r="B295" s="232" t="s">
        <v>58</v>
      </c>
      <c r="C295" s="233"/>
      <c r="D295" s="217" t="str">
        <f>IF(L295&lt;&gt;"",RIGHT(L295,LEN(L295)-1),"")</f>
        <v>おむつ100枚、おしりふき100枚</v>
      </c>
      <c r="E295" s="218"/>
      <c r="F295" s="218"/>
      <c r="G295" s="218"/>
      <c r="H295" s="218"/>
      <c r="I295" s="219"/>
      <c r="J295" s="107"/>
      <c r="K295" s="81"/>
      <c r="L295" s="132" t="str">
        <f>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有","、"&amp;入力シート!B127&amp;IF(入力シート!G127&lt;&gt;"",入力シート!G127&amp;入力シート!I127,""),"")&amp;IF(入力シート!C129&lt;&gt;"","、"&amp;入力シート!C129,"")</f>
        <v>、おむつ100枚、おしりふき100枚</v>
      </c>
    </row>
    <row r="296" spans="1:12" ht="17.25" customHeight="1" x14ac:dyDescent="0.15">
      <c r="B296" s="236"/>
      <c r="C296" s="237"/>
      <c r="D296" s="220"/>
      <c r="E296" s="221"/>
      <c r="F296" s="221"/>
      <c r="G296" s="221"/>
      <c r="H296" s="221"/>
      <c r="I296" s="222"/>
      <c r="J296" s="107"/>
      <c r="K296" s="81"/>
    </row>
    <row r="297" spans="1:12" ht="17.25" customHeight="1" x14ac:dyDescent="0.15">
      <c r="B297" s="232" t="s">
        <v>75</v>
      </c>
      <c r="C297" s="233"/>
      <c r="D297" s="217" t="str">
        <f>IF(L297&lt;&gt;"",RIGHT(L297,LEN(L297)-1),"")</f>
        <v>ウエットティッシュ100枚、ゴミ袋10枚、タオル100枚</v>
      </c>
      <c r="E297" s="218"/>
      <c r="F297" s="218"/>
      <c r="G297" s="218"/>
      <c r="H297" s="218"/>
      <c r="I297" s="219"/>
      <c r="J297" s="107"/>
      <c r="K297" s="81"/>
      <c r="L297" s="132" t="str">
        <f>IF(入力シート!C133="有","、"&amp;入力シート!B133&amp;IF(入力シート!G133&lt;&gt;"",入力シート!G133&amp;入力シート!I133,""),"")&amp;IF(入力シート!C135="有","、"&amp;入力シート!B135&amp;IF(入力シート!G135&lt;&gt;"",入力シート!G135&amp;入力シート!I135,""),"")&amp;IF(入力シート!C137="有","、"&amp;入力シート!B137&amp;IF(入力シート!G137&lt;&gt;"",入力シート!G137&amp;入力シート!I137,""),"")&amp;IF(入力シート!C139&lt;&gt;"","、"&amp;入力シート!C139,"")</f>
        <v>、ウエットティッシュ100枚、ゴミ袋10枚、タオル100枚</v>
      </c>
    </row>
    <row r="298" spans="1:12" ht="17.25" customHeight="1" thickBot="1" x14ac:dyDescent="0.2">
      <c r="B298" s="259"/>
      <c r="C298" s="260"/>
      <c r="D298" s="261"/>
      <c r="E298" s="262"/>
      <c r="F298" s="262"/>
      <c r="G298" s="262"/>
      <c r="H298" s="262"/>
      <c r="I298" s="263"/>
      <c r="J298" s="107"/>
      <c r="K298" s="81"/>
    </row>
    <row r="299" spans="1:12" ht="17.25" customHeight="1" thickBot="1" x14ac:dyDescent="0.2">
      <c r="A299" s="34"/>
      <c r="B299" s="20"/>
      <c r="C299" s="20"/>
      <c r="D299" s="14"/>
      <c r="E299" s="14"/>
      <c r="F299" s="14"/>
      <c r="G299" s="14"/>
      <c r="H299" s="14"/>
      <c r="I299" s="14"/>
      <c r="J299" s="14"/>
      <c r="K299" s="14"/>
    </row>
    <row r="300" spans="1:12" ht="17.25" customHeight="1" x14ac:dyDescent="0.15">
      <c r="B300" s="264" t="s">
        <v>77</v>
      </c>
      <c r="C300" s="265"/>
      <c r="D300" s="265"/>
      <c r="E300" s="265"/>
      <c r="F300" s="265"/>
      <c r="G300" s="265"/>
      <c r="H300" s="265"/>
      <c r="I300" s="266"/>
      <c r="J300" s="29"/>
      <c r="K300" s="49"/>
    </row>
    <row r="301" spans="1:12" ht="17.25" customHeight="1" x14ac:dyDescent="0.15">
      <c r="B301" s="252" t="str">
        <f>IF(L301&lt;&gt;"",RIGHT(L301,LEN(L301)-1),"")</f>
        <v/>
      </c>
      <c r="C301" s="253"/>
      <c r="D301" s="253"/>
      <c r="E301" s="253"/>
      <c r="F301" s="253"/>
      <c r="G301" s="253"/>
      <c r="H301" s="253"/>
      <c r="I301" s="254"/>
      <c r="J301" s="107"/>
      <c r="K301" s="81"/>
      <c r="L301" s="132" t="str">
        <f>IF(入力シート!C144="有","、"&amp;入力シート!B144&amp;IF(入力シート!G144&lt;&gt;"",入力シート!G144&amp;入力シート!I144,""),"")&amp;IF(入力シート!C146="有","、"&amp;入力シート!B146&amp;IF(入力シート!G146&lt;&gt;"",入力シート!G146&amp;入力シート!I146,""),"")&amp;IF(入力シート!C148&lt;&gt;"","、"&amp;入力シート!C148,"")</f>
        <v/>
      </c>
    </row>
    <row r="302" spans="1:12" ht="17.25" customHeight="1" thickBot="1" x14ac:dyDescent="0.2">
      <c r="B302" s="255"/>
      <c r="C302" s="256"/>
      <c r="D302" s="256"/>
      <c r="E302" s="256"/>
      <c r="F302" s="256"/>
      <c r="G302" s="256"/>
      <c r="H302" s="256"/>
      <c r="I302" s="257"/>
      <c r="J302" s="107"/>
      <c r="K302" s="81"/>
    </row>
    <row r="303" spans="1:12" ht="18" customHeight="1" x14ac:dyDescent="0.15">
      <c r="A303" s="78"/>
      <c r="B303" s="78"/>
      <c r="C303" s="78"/>
      <c r="D303" s="78"/>
      <c r="E303" s="78"/>
      <c r="F303" s="78"/>
      <c r="G303" s="78"/>
      <c r="H303" s="78"/>
      <c r="I303" s="78"/>
      <c r="J303" s="78"/>
      <c r="K303" s="78"/>
    </row>
    <row r="304" spans="1:12" ht="18" customHeight="1" x14ac:dyDescent="0.15">
      <c r="A304" s="78"/>
      <c r="B304" s="78"/>
      <c r="C304" s="78"/>
      <c r="D304" s="78"/>
      <c r="E304" s="78"/>
      <c r="F304" s="78"/>
      <c r="G304" s="78"/>
      <c r="H304" s="78"/>
      <c r="I304" s="78"/>
      <c r="J304" s="78"/>
      <c r="K304" s="78"/>
    </row>
    <row r="305" spans="1:11" ht="18" customHeight="1" x14ac:dyDescent="0.15">
      <c r="A305" s="267" t="s">
        <v>78</v>
      </c>
      <c r="B305" s="267"/>
      <c r="C305" s="267"/>
      <c r="D305" s="267"/>
      <c r="E305" s="267"/>
      <c r="F305" s="267"/>
      <c r="G305" s="267"/>
      <c r="H305" s="267"/>
      <c r="I305" s="267"/>
      <c r="J305" s="267"/>
      <c r="K305" s="78"/>
    </row>
    <row r="306" spans="1:11" ht="18" customHeight="1" x14ac:dyDescent="0.15">
      <c r="A306" s="258" t="s">
        <v>79</v>
      </c>
      <c r="B306" s="258"/>
      <c r="C306" s="258"/>
      <c r="D306" s="258"/>
      <c r="E306" s="258"/>
      <c r="F306" s="258"/>
      <c r="G306" s="258"/>
      <c r="H306" s="258"/>
      <c r="I306" s="258"/>
      <c r="J306" s="258"/>
      <c r="K306" s="78"/>
    </row>
    <row r="307" spans="1:11" ht="18" customHeight="1" x14ac:dyDescent="0.15">
      <c r="A307" s="108"/>
      <c r="B307" s="108"/>
      <c r="C307" s="108"/>
      <c r="D307" s="108"/>
      <c r="E307" s="108"/>
      <c r="F307" s="108"/>
      <c r="G307" s="108"/>
      <c r="H307" s="108"/>
      <c r="I307" s="108"/>
      <c r="J307" s="108"/>
      <c r="K307" s="108"/>
    </row>
    <row r="308" spans="1:11" ht="18" customHeight="1" x14ac:dyDescent="0.15">
      <c r="A308" s="258" t="s">
        <v>100</v>
      </c>
      <c r="B308" s="258"/>
      <c r="C308" s="258"/>
      <c r="D308" s="258"/>
      <c r="E308" s="258"/>
      <c r="F308" s="258"/>
      <c r="G308" s="258"/>
      <c r="H308" s="258"/>
      <c r="I308" s="258"/>
      <c r="J308" s="258"/>
      <c r="K308" s="108"/>
    </row>
    <row r="309" spans="1:11" ht="18" customHeight="1" x14ac:dyDescent="0.15">
      <c r="A309" s="223" t="str">
        <f>IF(入力シート!C155&lt;&gt;"","　毎年"&amp;入力シート!C157&amp;"月に"&amp;入力シート!C155&amp;"を対象に"&amp;入力シート!C159&amp;"に関する研修を実施する。","")&amp;IF(入力シート!C161&lt;&gt;"","毎年"&amp;入力シート!C163&amp;"月に"&amp;入力シート!C161&amp;"を対象に"&amp;入力シート!C165&amp;"に関する研修を実施する。","")</f>
        <v>　毎年4月に新規採用の従業員を対象に防災情報及び避難誘導に関する研修を実施する。毎年5月に全従業員及び利用者を対象に防災情報及び避難誘導に関する研修を実施する。</v>
      </c>
      <c r="B309" s="223"/>
      <c r="C309" s="223"/>
      <c r="D309" s="223"/>
      <c r="E309" s="223"/>
      <c r="F309" s="223"/>
      <c r="G309" s="223"/>
      <c r="H309" s="223"/>
      <c r="I309" s="223"/>
      <c r="J309" s="223"/>
      <c r="K309" s="78"/>
    </row>
    <row r="310" spans="1:11" ht="18" customHeight="1" x14ac:dyDescent="0.15">
      <c r="A310" s="223"/>
      <c r="B310" s="223"/>
      <c r="C310" s="223"/>
      <c r="D310" s="223"/>
      <c r="E310" s="223"/>
      <c r="F310" s="223"/>
      <c r="G310" s="223"/>
      <c r="H310" s="223"/>
      <c r="I310" s="223"/>
      <c r="J310" s="223"/>
      <c r="K310" s="108"/>
    </row>
    <row r="311" spans="1:11" ht="18" customHeight="1" x14ac:dyDescent="0.15">
      <c r="A311" s="223"/>
      <c r="B311" s="223"/>
      <c r="C311" s="223"/>
      <c r="D311" s="223"/>
      <c r="E311" s="223"/>
      <c r="F311" s="223"/>
      <c r="G311" s="223"/>
      <c r="H311" s="223"/>
      <c r="I311" s="223"/>
      <c r="J311" s="223"/>
      <c r="K311" s="108"/>
    </row>
    <row r="312" spans="1:11" ht="18" customHeight="1" x14ac:dyDescent="0.15">
      <c r="A312" s="223" t="s">
        <v>101</v>
      </c>
      <c r="B312" s="223"/>
      <c r="C312" s="223"/>
      <c r="D312" s="223"/>
      <c r="E312" s="223"/>
      <c r="F312" s="223"/>
      <c r="G312" s="223"/>
      <c r="H312" s="223"/>
      <c r="I312" s="223"/>
      <c r="J312" s="223"/>
      <c r="K312" s="108"/>
    </row>
    <row r="313" spans="1:11" ht="18" customHeight="1" x14ac:dyDescent="0.15">
      <c r="A313" s="223" t="str">
        <f>IF(入力シート!C169&lt;&gt;"","　毎年"&amp;入力シート!C171&amp;"月に"&amp;入力シート!C169&amp;"を対象として"&amp;入力シート!C173&amp;"に関する訓練を実施する。","")&amp;IF(入力シート!C176&lt;&gt;"","毎年"&amp;入力シート!C178&amp;"月に"&amp;入力シート!C176&amp;"を対象として"&amp;入力シート!C180&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3" s="223"/>
      <c r="C313" s="223"/>
      <c r="D313" s="223"/>
      <c r="E313" s="223"/>
      <c r="F313" s="223"/>
      <c r="G313" s="223"/>
      <c r="H313" s="223"/>
      <c r="I313" s="223"/>
      <c r="J313" s="223"/>
      <c r="K313" s="78"/>
    </row>
    <row r="314" spans="1:11" ht="18" customHeight="1" x14ac:dyDescent="0.15">
      <c r="A314" s="223"/>
      <c r="B314" s="223"/>
      <c r="C314" s="223"/>
      <c r="D314" s="223"/>
      <c r="E314" s="223"/>
      <c r="F314" s="223"/>
      <c r="G314" s="223"/>
      <c r="H314" s="223"/>
      <c r="I314" s="223"/>
      <c r="J314" s="223"/>
      <c r="K314" s="78"/>
    </row>
    <row r="315" spans="1:11" ht="18" customHeight="1" x14ac:dyDescent="0.15">
      <c r="A315" s="223"/>
      <c r="B315" s="223"/>
      <c r="C315" s="223"/>
      <c r="D315" s="223"/>
      <c r="E315" s="223"/>
      <c r="F315" s="223"/>
      <c r="G315" s="223"/>
      <c r="H315" s="223"/>
      <c r="I315" s="223"/>
      <c r="J315" s="223"/>
      <c r="K315" s="78"/>
    </row>
    <row r="316" spans="1:11" ht="18" customHeight="1" x14ac:dyDescent="0.15">
      <c r="A316" s="109"/>
      <c r="B316" s="109"/>
      <c r="C316" s="109"/>
      <c r="D316" s="109"/>
      <c r="E316" s="109"/>
      <c r="F316" s="109"/>
      <c r="G316" s="109"/>
      <c r="H316" s="109"/>
      <c r="I316" s="109"/>
      <c r="J316" s="109"/>
      <c r="K316" s="78"/>
    </row>
    <row r="317" spans="1:11" ht="18" customHeight="1" x14ac:dyDescent="0.15">
      <c r="A317" s="126"/>
      <c r="B317" s="126"/>
      <c r="C317" s="126"/>
      <c r="D317" s="126"/>
      <c r="E317" s="126"/>
      <c r="F317" s="126"/>
      <c r="G317" s="126"/>
      <c r="H317" s="126"/>
      <c r="I317" s="126"/>
      <c r="J317" s="126"/>
      <c r="K317" s="127"/>
    </row>
    <row r="318" spans="1:11" ht="18" customHeight="1" x14ac:dyDescent="0.15">
      <c r="A318" s="126"/>
      <c r="B318" s="126"/>
      <c r="C318" s="126"/>
      <c r="D318" s="126"/>
      <c r="E318" s="126"/>
      <c r="F318" s="126"/>
      <c r="G318" s="126"/>
      <c r="H318" s="126"/>
      <c r="I318" s="126"/>
      <c r="J318" s="126"/>
      <c r="K318" s="127"/>
    </row>
    <row r="319" spans="1:11" ht="18" customHeight="1" x14ac:dyDescent="0.15">
      <c r="A319" s="126"/>
      <c r="B319" s="126"/>
      <c r="C319" s="126"/>
      <c r="D319" s="126"/>
      <c r="E319" s="126"/>
      <c r="F319" s="126"/>
      <c r="G319" s="126"/>
      <c r="H319" s="126"/>
      <c r="I319" s="126"/>
      <c r="J319" s="126"/>
      <c r="K319" s="127"/>
    </row>
    <row r="320" spans="1:11" ht="18" customHeight="1" x14ac:dyDescent="0.15">
      <c r="A320" s="126"/>
      <c r="B320" s="126"/>
      <c r="C320" s="126"/>
      <c r="D320" s="126"/>
      <c r="E320" s="126"/>
      <c r="F320" s="126"/>
      <c r="G320" s="126"/>
      <c r="H320" s="126"/>
      <c r="I320" s="126"/>
      <c r="J320" s="126"/>
      <c r="K320" s="127"/>
    </row>
    <row r="321" spans="1:11" ht="18" customHeight="1" x14ac:dyDescent="0.15">
      <c r="A321" s="126"/>
      <c r="B321" s="126"/>
      <c r="C321" s="126"/>
      <c r="D321" s="126"/>
      <c r="E321" s="126"/>
      <c r="F321" s="126"/>
      <c r="G321" s="126"/>
      <c r="H321" s="126"/>
      <c r="I321" s="126"/>
      <c r="J321" s="126"/>
      <c r="K321" s="127"/>
    </row>
    <row r="322" spans="1:11" ht="18" customHeight="1" x14ac:dyDescent="0.15">
      <c r="A322" s="126"/>
      <c r="B322" s="126"/>
      <c r="C322" s="126"/>
      <c r="D322" s="126"/>
      <c r="E322" s="126"/>
      <c r="F322" s="126"/>
      <c r="G322" s="126"/>
      <c r="H322" s="126"/>
      <c r="I322" s="126"/>
      <c r="J322" s="126"/>
      <c r="K322" s="127"/>
    </row>
    <row r="323" spans="1:11" ht="18" customHeight="1" x14ac:dyDescent="0.15">
      <c r="A323" s="78"/>
      <c r="B323" s="78"/>
      <c r="C323" s="78"/>
      <c r="D323" s="78"/>
      <c r="E323" s="78"/>
      <c r="F323" s="78"/>
      <c r="G323" s="78"/>
      <c r="H323" s="78"/>
      <c r="I323" s="78"/>
      <c r="J323" s="78"/>
      <c r="K323" s="78"/>
    </row>
    <row r="324" spans="1:11" ht="17.25" x14ac:dyDescent="0.15">
      <c r="A324" s="2" t="s">
        <v>23</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 ref="F62:I62"/>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101:B101"/>
    <mergeCell ref="A139:J139"/>
    <mergeCell ref="A59:J59"/>
    <mergeCell ref="B149:E150"/>
    <mergeCell ref="A57:J57"/>
    <mergeCell ref="A141:J141"/>
    <mergeCell ref="B63:C63"/>
    <mergeCell ref="D63:E63"/>
    <mergeCell ref="F63:G63"/>
    <mergeCell ref="H63:I63"/>
    <mergeCell ref="B109:I111"/>
    <mergeCell ref="B66:C66"/>
    <mergeCell ref="D66:E66"/>
    <mergeCell ref="F65:G65"/>
    <mergeCell ref="H65:I65"/>
    <mergeCell ref="A95:J100"/>
    <mergeCell ref="B153:E154"/>
    <mergeCell ref="B155:E155"/>
    <mergeCell ref="G158:H159"/>
    <mergeCell ref="I158:J159"/>
    <mergeCell ref="G160:H161"/>
    <mergeCell ref="I160:J161"/>
    <mergeCell ref="F152:F161"/>
    <mergeCell ref="B156:E157"/>
    <mergeCell ref="G152:H153"/>
    <mergeCell ref="I152:J153"/>
    <mergeCell ref="G156:H157"/>
    <mergeCell ref="I156:J157"/>
    <mergeCell ref="A309:J311"/>
    <mergeCell ref="A185:J185"/>
    <mergeCell ref="A186:J186"/>
    <mergeCell ref="B213:J214"/>
    <mergeCell ref="D189:J189"/>
    <mergeCell ref="D202:J203"/>
    <mergeCell ref="C207:J207"/>
    <mergeCell ref="C206:J206"/>
    <mergeCell ref="C205:J205"/>
    <mergeCell ref="C204:J204"/>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F246:G247"/>
    <mergeCell ref="A221:J221"/>
    <mergeCell ref="B222:J222"/>
    <mergeCell ref="B289:C292"/>
    <mergeCell ref="A172:J172"/>
    <mergeCell ref="A204:B210"/>
    <mergeCell ref="D199:J201"/>
    <mergeCell ref="C190:J190"/>
    <mergeCell ref="D193:J193"/>
    <mergeCell ref="C194:J194"/>
    <mergeCell ref="C195:J195"/>
    <mergeCell ref="D196:J198"/>
    <mergeCell ref="C208:J208"/>
    <mergeCell ref="C209:J209"/>
    <mergeCell ref="D210:J210"/>
    <mergeCell ref="B170:E171"/>
    <mergeCell ref="A187:J187"/>
    <mergeCell ref="B158:E159"/>
    <mergeCell ref="B160:E161"/>
    <mergeCell ref="B166:E167"/>
    <mergeCell ref="B168:E169"/>
    <mergeCell ref="I163:J171"/>
    <mergeCell ref="A163:E163"/>
    <mergeCell ref="B164:E165"/>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s>
  <phoneticPr fontId="9"/>
  <pageMargins left="0.7" right="0.7" top="0.75" bottom="0.75" header="0.3" footer="0.3"/>
  <rowBreaks count="6" manualBreakCount="6">
    <brk id="47" max="9" man="1"/>
    <brk id="92" max="9" man="1"/>
    <brk id="136" max="9" man="1"/>
    <brk id="182" max="9" man="1"/>
    <brk id="228" max="9" man="1"/>
    <brk id="275" max="9" man="1"/>
  </rowBreaks>
  <drawing r:id="rId2"/>
</worksheet>
</file>