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870324\Desktop\"/>
    </mc:Choice>
  </mc:AlternateContent>
  <bookViews>
    <workbookView xWindow="-120" yWindow="-120" windowWidth="20730" windowHeight="11760"/>
  </bookViews>
  <sheets>
    <sheet name="食事摂取量算出" sheetId="2" r:id="rId1"/>
  </sheets>
  <definedNames>
    <definedName name="身体計測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H27" i="2" l="1"/>
  <c r="G27" i="2"/>
  <c r="F27" i="2"/>
  <c r="K27" i="2"/>
  <c r="I27" i="2"/>
  <c r="J27" i="2" l="1"/>
  <c r="F10" i="2"/>
  <c r="K9" i="2"/>
  <c r="J9" i="2"/>
  <c r="I9" i="2"/>
  <c r="H9" i="2"/>
  <c r="G9" i="2"/>
  <c r="F9" i="2"/>
  <c r="K8" i="2"/>
  <c r="J8" i="2"/>
  <c r="I8" i="2"/>
  <c r="H8" i="2"/>
  <c r="G8" i="2"/>
  <c r="F8" i="2"/>
  <c r="K7" i="2"/>
  <c r="J7" i="2"/>
  <c r="I7" i="2"/>
  <c r="H7" i="2"/>
  <c r="G7" i="2"/>
  <c r="F7" i="2"/>
  <c r="K6" i="2"/>
  <c r="J6" i="2"/>
  <c r="I6" i="2"/>
  <c r="H6" i="2"/>
  <c r="G6" i="2"/>
  <c r="F6" i="2"/>
  <c r="K5" i="2"/>
  <c r="J5" i="2"/>
  <c r="I5" i="2"/>
  <c r="H5" i="2"/>
  <c r="F5" i="2"/>
  <c r="K4" i="2"/>
  <c r="J4" i="2"/>
  <c r="I4" i="2"/>
  <c r="H4" i="2"/>
  <c r="G4" i="2"/>
  <c r="F4" i="2"/>
  <c r="K10" i="2" l="1"/>
  <c r="G10" i="2"/>
  <c r="J10" i="2"/>
  <c r="I10" i="2"/>
  <c r="H10" i="2"/>
</calcChain>
</file>

<file path=xl/sharedStrings.xml><?xml version="1.0" encoding="utf-8"?>
<sst xmlns="http://schemas.openxmlformats.org/spreadsheetml/2006/main" count="66" uniqueCount="44">
  <si>
    <t>食種</t>
    <rPh sb="0" eb="1">
      <t>ショク</t>
    </rPh>
    <rPh sb="1" eb="2">
      <t>シュ</t>
    </rPh>
    <phoneticPr fontId="3"/>
  </si>
  <si>
    <t>量</t>
    <rPh sb="0" eb="1">
      <t>リョウ</t>
    </rPh>
    <phoneticPr fontId="3"/>
  </si>
  <si>
    <t>摂取量</t>
    <rPh sb="0" eb="2">
      <t>セッシュ</t>
    </rPh>
    <rPh sb="2" eb="3">
      <t>リョウ</t>
    </rPh>
    <phoneticPr fontId="3"/>
  </si>
  <si>
    <t>名称</t>
    <rPh sb="0" eb="2">
      <t>メイショウ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</si>
  <si>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</si>
  <si>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</si>
  <si>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</si>
  <si>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炭水化物</t>
    <rPh sb="0" eb="4">
      <t>タンスイカブツ</t>
    </rPh>
    <phoneticPr fontId="3"/>
  </si>
  <si>
    <t>水分</t>
    <rPh sb="0" eb="2">
      <t>スイブン</t>
    </rPh>
    <phoneticPr fontId="3"/>
  </si>
  <si>
    <t>主菜</t>
    <rPh sb="0" eb="2">
      <t>シュサイ</t>
    </rPh>
    <phoneticPr fontId="3"/>
  </si>
  <si>
    <t>エネルギー</t>
  </si>
  <si>
    <t>主食</t>
    <rPh sb="0" eb="2">
      <t>シュショク</t>
    </rPh>
    <phoneticPr fontId="3"/>
  </si>
  <si>
    <t>間食</t>
    <rPh sb="0" eb="2">
      <t>カンショク</t>
    </rPh>
    <phoneticPr fontId="3"/>
  </si>
  <si>
    <t>栄養補助剤等</t>
    <rPh sb="0" eb="2">
      <t>エイヨウ</t>
    </rPh>
    <rPh sb="2" eb="4">
      <t>ホジョ</t>
    </rPh>
    <rPh sb="4" eb="5">
      <t>ザイ</t>
    </rPh>
    <rPh sb="5" eb="6">
      <t>トウ</t>
    </rPh>
    <phoneticPr fontId="3"/>
  </si>
  <si>
    <t>A1</t>
  </si>
  <si>
    <t>ご飯</t>
    <rPh sb="1" eb="2">
      <t>ハン</t>
    </rPh>
    <phoneticPr fontId="3"/>
  </si>
  <si>
    <t>A2</t>
  </si>
  <si>
    <t>ご飯1/2</t>
    <rPh sb="1" eb="2">
      <t>ハン</t>
    </rPh>
    <phoneticPr fontId="3"/>
  </si>
  <si>
    <t>合計</t>
    <rPh sb="0" eb="2">
      <t>ゴウケイ</t>
    </rPh>
    <phoneticPr fontId="3"/>
  </si>
  <si>
    <t>間食は水分補給時のものを入力</t>
    <rPh sb="0" eb="2">
      <t>カンショク</t>
    </rPh>
    <rPh sb="3" eb="5">
      <t>スイブン</t>
    </rPh>
    <rPh sb="5" eb="7">
      <t>ホキュウ</t>
    </rPh>
    <rPh sb="7" eb="8">
      <t>ジ</t>
    </rPh>
    <rPh sb="12" eb="14">
      <t>ニュウリョク</t>
    </rPh>
    <phoneticPr fontId="3"/>
  </si>
  <si>
    <t>栄養補助剤等は、使用するものがあれば入力</t>
    <rPh sb="0" eb="2">
      <t>エイヨウ</t>
    </rPh>
    <rPh sb="2" eb="4">
      <t>ホジョ</t>
    </rPh>
    <rPh sb="4" eb="5">
      <t>ザイ</t>
    </rPh>
    <rPh sb="5" eb="6">
      <t>トウ</t>
    </rPh>
    <rPh sb="8" eb="10">
      <t>シヨウ</t>
    </rPh>
    <rPh sb="18" eb="20">
      <t>ニュウリョク</t>
    </rPh>
    <phoneticPr fontId="3"/>
  </si>
  <si>
    <t>間食名、栄養補助食品等は</t>
    <rPh sb="0" eb="2">
      <t>カンショク</t>
    </rPh>
    <rPh sb="2" eb="3">
      <t>メイ</t>
    </rPh>
    <rPh sb="4" eb="6">
      <t>エイヨウ</t>
    </rPh>
    <rPh sb="6" eb="8">
      <t>ホジョ</t>
    </rPh>
    <rPh sb="8" eb="10">
      <t>ショクヒン</t>
    </rPh>
    <rPh sb="10" eb="11">
      <t>トウ</t>
    </rPh>
    <phoneticPr fontId="3"/>
  </si>
  <si>
    <t>に入力</t>
    <rPh sb="1" eb="3">
      <t>ニュウリョク</t>
    </rPh>
    <phoneticPr fontId="3"/>
  </si>
  <si>
    <t>P1</t>
  </si>
  <si>
    <t>パン1個</t>
    <rPh sb="3" eb="4">
      <t>コ</t>
    </rPh>
    <phoneticPr fontId="3"/>
  </si>
  <si>
    <t>P2</t>
  </si>
  <si>
    <t>パン2個</t>
    <rPh sb="3" eb="4">
      <t>コ</t>
    </rPh>
    <phoneticPr fontId="3"/>
  </si>
  <si>
    <t>M</t>
  </si>
  <si>
    <t>牛乳</t>
    <rPh sb="0" eb="2">
      <t>ギュウニュウ</t>
    </rPh>
    <phoneticPr fontId="3"/>
  </si>
  <si>
    <t>W</t>
  </si>
  <si>
    <t>水</t>
    <rPh sb="0" eb="1">
      <t>ミズ</t>
    </rPh>
    <phoneticPr fontId="3"/>
  </si>
  <si>
    <t>プロッカ</t>
  </si>
  <si>
    <t>A1</t>
    <phoneticPr fontId="3"/>
  </si>
  <si>
    <t>食事摂取量算出シート</t>
    <rPh sb="0" eb="2">
      <t>ショクジ</t>
    </rPh>
    <rPh sb="2" eb="4">
      <t>セッシュ</t>
    </rPh>
    <rPh sb="4" eb="5">
      <t>リョウ</t>
    </rPh>
    <rPh sb="5" eb="7">
      <t>サンシュツ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</si>
  <si>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</si>
  <si>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</si>
  <si>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</si>
  <si>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食種</t>
    <rPh sb="0" eb="2">
      <t>ショクシュ</t>
    </rPh>
    <phoneticPr fontId="3"/>
  </si>
  <si>
    <t>種類</t>
    <rPh sb="0" eb="2">
      <t>シュルイ</t>
    </rPh>
    <phoneticPr fontId="3"/>
  </si>
  <si>
    <t>常食</t>
    <rPh sb="0" eb="2">
      <t>ジョウショク</t>
    </rPh>
    <phoneticPr fontId="3"/>
  </si>
  <si>
    <t>ハーフ常食</t>
    <rPh sb="3" eb="5">
      <t>ジョウショク</t>
    </rPh>
    <phoneticPr fontId="3"/>
  </si>
  <si>
    <t>1食あたり</t>
    <rPh sb="1" eb="2">
      <t>ショク</t>
    </rPh>
    <phoneticPr fontId="3"/>
  </si>
  <si>
    <t>→水を入れておくと水分量も把握しやすい</t>
    <rPh sb="1" eb="2">
      <t>ミズ</t>
    </rPh>
    <rPh sb="3" eb="4">
      <t>イ</t>
    </rPh>
    <rPh sb="9" eb="12">
      <t>スイブンリョウ</t>
    </rPh>
    <rPh sb="13" eb="15">
      <t>ハアク</t>
    </rPh>
    <phoneticPr fontId="3"/>
  </si>
  <si>
    <r>
      <t>P</t>
    </r>
    <r>
      <rPr>
        <sz val="11"/>
        <rFont val="ＭＳ Ｐゴシック"/>
        <family val="3"/>
        <charset val="128"/>
      </rPr>
      <t>R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</si>
</sst>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_ "/>
    <numFmt numFmtId="178" formatCode="0_ "/>
    <numFmt numFmtId="179" formatCode="0.0_);[Red]\(0.0\)"/>
    <numFmt numFmtId="180" formatCode="0.0_ "/>
    <numFmt numFmtId="181" formatCode="0_);[Red]\(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179" fontId="2" fillId="0" borderId="15" xfId="0" applyNumberFormat="1" applyFont="1" applyBorder="1">
      <alignment vertical="center"/>
    </xf>
    <xf numFmtId="179" fontId="2" fillId="0" borderId="16" xfId="0" applyNumberFormat="1" applyFont="1" applyBorder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178" fontId="1" fillId="0" borderId="18" xfId="0" applyNumberFormat="1" applyFont="1" applyBorder="1">
      <alignment vertical="center"/>
    </xf>
    <xf numFmtId="180" fontId="1" fillId="0" borderId="18" xfId="0" applyNumberFormat="1" applyFont="1" applyBorder="1">
      <alignment vertical="center"/>
    </xf>
    <xf numFmtId="0" fontId="1" fillId="0" borderId="18" xfId="0" applyFont="1" applyBorder="1">
      <alignment vertical="center"/>
    </xf>
    <xf numFmtId="49" fontId="1" fillId="0" borderId="18" xfId="0" applyNumberFormat="1" applyFont="1" applyBorder="1" applyAlignment="1">
      <alignment vertical="center" shrinkToFit="1"/>
    </xf>
    <xf numFmtId="176" fontId="1" fillId="0" borderId="18" xfId="0" applyNumberFormat="1" applyFont="1" applyBorder="1">
      <alignment vertical="center"/>
    </xf>
    <xf numFmtId="177" fontId="1" fillId="0" borderId="18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6" fontId="2" fillId="0" borderId="24" xfId="0" applyNumberFormat="1" applyFont="1" applyBorder="1">
      <alignment vertical="center"/>
    </xf>
    <xf numFmtId="179" fontId="2" fillId="0" borderId="25" xfId="0" applyNumberFormat="1" applyFont="1" applyBorder="1">
      <alignment vertical="center"/>
    </xf>
    <xf numFmtId="179" fontId="2" fillId="0" borderId="26" xfId="0" applyNumberFormat="1" applyFont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8" fontId="2" fillId="0" borderId="33" xfId="0" applyNumberFormat="1" applyFont="1" applyBorder="1" applyAlignment="1">
      <alignment horizontal="center" vertical="center"/>
    </xf>
    <xf numFmtId="178" fontId="2" fillId="0" borderId="34" xfId="0" applyNumberFormat="1" applyFont="1" applyBorder="1" applyAlignment="1">
      <alignment horizontal="center" vertical="center"/>
    </xf>
    <xf numFmtId="176" fontId="2" fillId="0" borderId="34" xfId="0" applyNumberFormat="1" applyFont="1" applyBorder="1">
      <alignment vertical="center"/>
    </xf>
    <xf numFmtId="179" fontId="2" fillId="0" borderId="35" xfId="0" applyNumberFormat="1" applyFont="1" applyBorder="1">
      <alignment vertical="center"/>
    </xf>
    <xf numFmtId="179" fontId="2" fillId="0" borderId="36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180" fontId="2" fillId="0" borderId="18" xfId="0" applyNumberFormat="1" applyFont="1" applyBorder="1">
      <alignment vertical="center"/>
    </xf>
    <xf numFmtId="179" fontId="1" fillId="0" borderId="18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18" xfId="0" applyFont="1" applyBorder="1" applyAlignment="1">
      <alignment horizontal="center" vertical="center" shrinkToFit="1"/>
    </xf>
    <xf numFmtId="180" fontId="1" fillId="0" borderId="0" xfId="0" applyNumberFormat="1" applyFont="1" applyBorder="1">
      <alignment vertical="center"/>
    </xf>
    <xf numFmtId="180" fontId="2" fillId="0" borderId="0" xfId="0" applyNumberFormat="1" applyFont="1" applyBorder="1">
      <alignment vertical="center"/>
    </xf>
    <xf numFmtId="0" fontId="0" fillId="0" borderId="19" xfId="0" applyFont="1" applyBorder="1">
      <alignment vertical="center"/>
    </xf>
    <xf numFmtId="0" fontId="1" fillId="0" borderId="38" xfId="0" applyFont="1" applyBorder="1">
      <alignment vertical="center"/>
    </xf>
    <xf numFmtId="181" fontId="1" fillId="0" borderId="18" xfId="0" applyNumberFormat="1" applyFont="1" applyBorder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/>
    </xf>
    <xf numFmtId="0" fontId="0" fillId="0" borderId="3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2" name="Rectangle 1">
          <a:extLst>
            <a:ext uri="{FF2B5EF4-FFF2-40B4-BE49-F238E27FC236}">
              <a16:creationId xmlns:a16="http://schemas.microsoft.com/office/drawing/2014/main" id="{B6DBD9BD-9FCD-47FE-8F01-2BDE635C29D1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3" name="Rectangle 2">
          <a:extLst>
            <a:ext uri="{FF2B5EF4-FFF2-40B4-BE49-F238E27FC236}">
              <a16:creationId xmlns:a16="http://schemas.microsoft.com/office/drawing/2014/main" id="{DAD60D3D-AA8F-4CE9-B7CC-AF540AE9EDEE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4" name="Rectangle 3">
          <a:extLst>
            <a:ext uri="{FF2B5EF4-FFF2-40B4-BE49-F238E27FC236}">
              <a16:creationId xmlns:a16="http://schemas.microsoft.com/office/drawing/2014/main" id="{84683327-1937-4708-A2BF-F278EA2482A1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5" name="Rectangle 4">
          <a:extLst>
            <a:ext uri="{FF2B5EF4-FFF2-40B4-BE49-F238E27FC236}">
              <a16:creationId xmlns:a16="http://schemas.microsoft.com/office/drawing/2014/main" id="{68505044-47E7-45DD-817F-E95CDD89058C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6" name="Rectangle 5">
          <a:extLst>
            <a:ext uri="{FF2B5EF4-FFF2-40B4-BE49-F238E27FC236}">
              <a16:creationId xmlns:a16="http://schemas.microsoft.com/office/drawing/2014/main" id="{E61A2F96-88BB-41C4-AD52-3116A25AF021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7" name="Rectangle 6">
          <a:extLst>
            <a:ext uri="{FF2B5EF4-FFF2-40B4-BE49-F238E27FC236}">
              <a16:creationId xmlns:a16="http://schemas.microsoft.com/office/drawing/2014/main" id="{79520AA2-C13B-4857-814A-077AD207CAF0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8" name="Rectangle 7">
          <a:extLst>
            <a:ext uri="{FF2B5EF4-FFF2-40B4-BE49-F238E27FC236}">
              <a16:creationId xmlns:a16="http://schemas.microsoft.com/office/drawing/2014/main" id="{99498603-274F-486D-8F90-30865C35D964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13</xdr:row>
      <xdr:rowOff>0</xdr:rowOff>
    </xdr:from>
    <xdr:to>
      <xdr:col>4</xdr:col>
      <xdr:colOff>38100</xdr:colOff>
      <xdr:row>13</xdr:row>
      <xdr:rowOff>171450</xdr:rowOff>
    </xdr:to>
    <xdr:sp textlink="">
      <xdr:nvSpPr>
        <xdr:cNvPr id="9" name="Rectangle 8">
          <a:extLst>
            <a:ext uri="{FF2B5EF4-FFF2-40B4-BE49-F238E27FC236}">
              <a16:creationId xmlns:a16="http://schemas.microsoft.com/office/drawing/2014/main" id="{5A829C24-ABD6-4C41-944D-667383778062}"/>
            </a:ext>
          </a:extLst>
        </xdr:cNvPr>
        <xdr:cNvSpPr>
          <a:spLocks noChangeArrowheads="1"/>
        </xdr:cNvSpPr>
      </xdr:nvSpPr>
      <xdr:spPr bwMode="auto">
        <a:xfrm>
          <a:off x="2143125" y="2466975"/>
          <a:ext cx="40957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63500</xdr:colOff>
      <xdr:row>40</xdr:row>
      <xdr:rowOff>76200</xdr:rowOff>
    </xdr:from>
    <xdr:to>
      <xdr:col>10</xdr:col>
      <xdr:colOff>254000</xdr:colOff>
      <xdr:row>52</xdr:row>
      <xdr:rowOff>25400</xdr:rowOff>
    </xdr:to>
    <xdr:sp textlink="">
      <xdr:nvSpPr>
        <xdr:cNvPr id="10" name="テキスト ボックス 9"/>
        <xdr:cNvSpPr txBox="1"/>
      </xdr:nvSpPr>
      <xdr:spPr>
        <a:xfrm>
          <a:off x="2044700" y="7378700"/>
          <a:ext cx="5956300" cy="208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右ページの一覧表には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エネルギー、たんぱく質、脂質、炭水化物、水分　は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食種、副食とも</a:t>
          </a:r>
          <a:r>
            <a:rPr kumimoji="1" lang="en-US" altLang="ja-JP" sz="16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8</a:t>
          </a:r>
          <a:r>
            <a:rPr kumimoji="1" lang="ja-JP" altLang="ja-JP" sz="16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訂の栄養価で計算した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１食あたりの栄養量を入力する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間食、栄養補助食品や経腸栄養剤、濃厚流動食類は、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個あたりの栄養量を入力する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（将来的に増えることを考え、</a:t>
          </a:r>
          <a:r>
            <a:rPr kumimoji="1" lang="ja-JP" altLang="ja-JP" sz="16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枠は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余裕をもっておくとよい）</a:t>
          </a:r>
        </a:p>
      </xdr:txBody>
    </xdr:sp>
    <xdr:clientData/>
  </xdr:twoCellAnchor>
  <xdr:twoCellAnchor>
    <xdr:from>
      <xdr:col>3</xdr:col>
      <xdr:colOff>76200</xdr:colOff>
      <xdr:row>28</xdr:row>
      <xdr:rowOff>50800</xdr:rowOff>
    </xdr:from>
    <xdr:to>
      <xdr:col>11</xdr:col>
      <xdr:colOff>127000</xdr:colOff>
      <xdr:row>38</xdr:row>
      <xdr:rowOff>152400</xdr:rowOff>
    </xdr:to>
    <xdr:sp textlink="">
      <xdr:nvSpPr>
        <xdr:cNvPr id="12" name="テキスト ボックス 11"/>
        <xdr:cNvSpPr txBox="1"/>
      </xdr:nvSpPr>
      <xdr:spPr>
        <a:xfrm>
          <a:off x="2057400" y="5219700"/>
          <a:ext cx="6629400" cy="187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栄養計算表は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上段：</a:t>
          </a: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食とも同じ食事を喫食（栄養補助食品等を追加することあり）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下段：</a:t>
          </a: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回でも異なる内容の食事を提供する場合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を使用する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・「量」の欄には、同じ食品を</a:t>
          </a: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回提供する場合は</a:t>
          </a: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個あたりの量の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倍の数値を入力する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4"/>
  <sheetViews>
    <sheetView tabSelected="1" zoomScale="75" zoomScaleNormal="75" workbookViewId="0">
      <selection activeCell="J1" sqref="J1"/>
    </sheetView>
  </sheetViews>
  <sheetFormatPr defaultRowHeight="13.5"/>
  <cols>
    <col min="1" max="1" width="4.125" customWidth="1"/>
    <col min="2" max="2" width="14.625" customWidth="1"/>
    <col min="3" max="3" width="7.125" customWidth="1"/>
    <col min="4" max="5" width="7.125" bestFit="1" customWidth="1"/>
    <col min="6" max="6" width="18.625" customWidth="1"/>
    <col min="7" max="11" width="10.625" customWidth="1"/>
    <col min="13" max="13" width="5.25" bestFit="1" customWidth="1"/>
    <col min="14" max="14" width="18.5" bestFit="1" customWidth="1"/>
    <col min="22" max="22" width="5.25" bestFit="1" customWidth="1"/>
    <col min="23" max="23" width="16.625" bestFit="1" customWidth="1"/>
  </cols>
  <sheetData>
    <row r="1" spans="1:28" ht="21">
      <c r="A1" s="1"/>
      <c r="B1" s="2" t="s">
        <v>33</v>
      </c>
      <c r="C1" s="1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thickBot="1">
      <c r="A2" s="1"/>
      <c r="B2" s="1"/>
      <c r="C2" s="1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"/>
      <c r="AA2" s="5"/>
      <c r="AB2" s="5"/>
    </row>
    <row r="3" spans="1:28" ht="14.25">
      <c r="A3" s="6"/>
      <c r="B3" s="7"/>
      <c r="C3" s="8" t="s">
        <v>0</v>
      </c>
      <c r="D3" s="9" t="s">
        <v>1</v>
      </c>
      <c r="E3" s="10" t="s">
        <v>2</v>
      </c>
      <c r="F3" s="11" t="s">
        <v>3</v>
      </c>
      <c r="G3" s="12" t="s">
        <v>4</v>
      </c>
      <c r="H3" s="13" t="s">
        <v>5</v>
      </c>
      <c r="I3" s="13" t="s">
        <v>6</v>
      </c>
      <c r="J3" s="13" t="s">
        <v>7</v>
      </c>
      <c r="K3" s="14" t="s">
        <v>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>
      <c r="A4" s="6"/>
      <c r="B4" s="15" t="s">
        <v>9</v>
      </c>
      <c r="C4" s="16">
        <v>101</v>
      </c>
      <c r="D4" s="17"/>
      <c r="E4" s="18">
        <v>10</v>
      </c>
      <c r="F4" s="19" t="str">
        <f>IF(ISBLANK($C4),"",VLOOKUP($C4,$M$4:$S$53,2,FALSE))</f>
        <v>常食</v>
      </c>
      <c r="G4" s="20">
        <f>IF(ISBLANK($C4),"",$E4/10*ROUND(VLOOKUP($C4,$M$4:$S$53,3,FALSE),0))</f>
        <v>0</v>
      </c>
      <c r="H4" s="21">
        <f>IF(ISBLANK($C4),"",$E4/10*ROUND(VLOOKUP($C4,$M$4:$S$53,4,FALSE),1))</f>
        <v>0</v>
      </c>
      <c r="I4" s="21">
        <f>IF(ISBLANK($C4),"",$E4/10*ROUND(VLOOKUP($C4,$M$4:$S$53,5,FALSE),1))</f>
        <v>0</v>
      </c>
      <c r="J4" s="21">
        <f>IF(ISBLANK($C4),"",$E4/10*ROUND(VLOOKUP($C4,$M$4:$S$53,6,FALSE),1))</f>
        <v>0</v>
      </c>
      <c r="K4" s="22">
        <f>IF(ISBLANK($C4),"",$E4/10*ROUND(VLOOKUP($C4,$M$4:$S$53,7,FALSE),1))</f>
        <v>0</v>
      </c>
      <c r="L4" s="1"/>
      <c r="M4" s="60" t="s">
        <v>37</v>
      </c>
      <c r="N4" s="65" t="s">
        <v>38</v>
      </c>
      <c r="O4" s="61" t="s">
        <v>10</v>
      </c>
      <c r="P4" s="61" t="s">
        <v>5</v>
      </c>
      <c r="Q4" s="61" t="s">
        <v>6</v>
      </c>
      <c r="R4" s="61" t="s">
        <v>7</v>
      </c>
      <c r="S4" s="61" t="s">
        <v>8</v>
      </c>
      <c r="T4" s="1"/>
      <c r="U4" s="68" t="s">
        <v>41</v>
      </c>
      <c r="V4" s="71" t="s">
        <v>11</v>
      </c>
      <c r="W4" s="72" t="s">
        <v>38</v>
      </c>
      <c r="X4" s="73" t="s">
        <v>4</v>
      </c>
      <c r="Y4" s="73" t="s">
        <v>5</v>
      </c>
      <c r="Z4" s="73" t="s">
        <v>6</v>
      </c>
      <c r="AA4" s="73" t="s">
        <v>7</v>
      </c>
      <c r="AB4" s="73" t="s">
        <v>8</v>
      </c>
    </row>
    <row r="5" spans="1:28" ht="14.25">
      <c r="A5" s="6"/>
      <c r="B5" s="15" t="s">
        <v>11</v>
      </c>
      <c r="C5" s="16" t="s">
        <v>32</v>
      </c>
      <c r="D5" s="26"/>
      <c r="E5" s="18">
        <v>10</v>
      </c>
      <c r="F5" s="19" t="str">
        <f>IF(ISBLANK($C5),"",VLOOKUP($C5,$V$4:$AB$109,2,FALSE))</f>
        <v>ご飯</v>
      </c>
      <c r="G5" s="20">
        <f>IF(ISBLANK($C5),"",IF(ISBLANK($D5),$E5/10*ROUND(VLOOKUP($C5,$V$4:$AB$109,3,FALSE),0),IF(MID($C5,1,1)="A",$E5/10*ROUND(VLOOKUP($C5,$V$4:$AB$109,3,FALSE),0)*$D5/75/2.2,IF(MID($C5,1,1)="B",$E5/10*ROUND(VLOOKUP($C5,$V$4:$AB$109,3,FALSE),0)*$D5/330,$E5/10*ROUND(VLOOKUP($C5,$V$4:$AB$109,3,FALSE),0)*$D5/100))))</f>
        <v>0</v>
      </c>
      <c r="H5" s="21">
        <f>IF(ISBLANK($C5),"",IF(ISBLANK($D5),$E5/10*ROUND(VLOOKUP($C5,$V$4:$AB$109,4,FALSE),1),IF(MID($C5,1,1)="A",$E5/10*ROUND(VLOOKUP($C5,$V$4:$AB$109,4,FALSE),1)*$D5/75/2.2,IF(MID($C5,1,1)="B",$E5/10*ROUND(VLOOKUP($C5,$V$4:$AB$109,4,FALSE),1)*$D5/330,$E5/10*ROUND(VLOOKUP($C5,$V$4:$AB$109,4,FALSE),1)*$D5/100))))</f>
        <v>0</v>
      </c>
      <c r="I5" s="21">
        <f>IF(ISBLANK($C5),"",IF(ISBLANK($D5),$E5/10*ROUND(VLOOKUP($C5,$V$4:$AB$109,5,FALSE),1),IF(MID($C5,1,1)="A",$E5/10*ROUND(VLOOKUP($C5,$V$4:$AB$109,5,FALSE),1)*$D5/75/2.2,IF(MID($C5,1,1)="B",$E5/10*ROUND(VLOOKUP($C5,$V$4:$AB$109,5,FALSE),1)*$D5/330,$E5/10*ROUND(VLOOKUP($C5,$V$4:$AB$109,5,FALSE),1)*$D5/100))))</f>
        <v>0</v>
      </c>
      <c r="J5" s="21">
        <f>IF(ISBLANK($C5),"",IF(ISBLANK($D5),$E5/10*ROUND(VLOOKUP($C5,$V$4:$AB$109,6,FALSE),1),IF(MID($C5,1,1)="A",$E5/10*ROUND(VLOOKUP($C5,$V$4:$AB$109,6,FALSE),1)*$D5/75/2.2,IF(MID($C5,1,1)="B",$E5/10*ROUND(VLOOKUP($C5,$V$4:$AB$109,6,FALSE),1)*$D5/330,$E5/10*ROUND(VLOOKUP($C5,$V$4:$AB$109,6,FALSE),1)*$D5/100))))</f>
        <v>0</v>
      </c>
      <c r="K5" s="22">
        <f>IF(ISBLANK($C5),"",IF(ISBLANK($D5),$E5/10*ROUND(VLOOKUP($C5,$V$4:$AB$109,7,FALSE),1),IF(MID($C5,1,1)="A",$E5/10*ROUND(VLOOKUP($C5,$V$4:$AB$109,7,FALSE),1)*$D5/75/2.2,IF(MID($C5,1,1)="B",$E5/10*ROUND(VLOOKUP($C5,$V$4:$AB$109,7,FALSE),1)*$D5/330,$E5/10*ROUND(VLOOKUP($C5,$V$4:$AB$109,7,FALSE),1)*$D5/100))))</f>
        <v>0</v>
      </c>
      <c r="L5" s="1"/>
      <c r="M5" s="58">
        <v>101</v>
      </c>
      <c r="N5" s="27" t="s">
        <v>39</v>
      </c>
      <c r="O5" s="28"/>
      <c r="P5" s="29"/>
      <c r="Q5" s="29"/>
      <c r="R5" s="29"/>
      <c r="S5" s="29"/>
      <c r="T5" s="1"/>
      <c r="U5" s="70"/>
      <c r="V5" s="30" t="s">
        <v>14</v>
      </c>
      <c r="W5" s="31" t="s">
        <v>15</v>
      </c>
      <c r="X5" s="32"/>
      <c r="Y5" s="33"/>
      <c r="Z5" s="33"/>
      <c r="AA5" s="33"/>
      <c r="AB5" s="33"/>
    </row>
    <row r="6" spans="1:28" ht="14.25">
      <c r="A6" s="6"/>
      <c r="B6" s="34" t="s">
        <v>12</v>
      </c>
      <c r="C6" s="35"/>
      <c r="D6" s="36"/>
      <c r="E6" s="37"/>
      <c r="F6" s="38" t="str">
        <f>IF(ISBLANK($C6),"",VLOOKUP($C6,$V$4:$AB$109,2,FALSE))</f>
        <v/>
      </c>
      <c r="G6" s="39" t="str">
        <f>IF(ISBLANK($C6),"",IF(ISBLANK($D6),ROUND(VLOOKUP($C6,$V$4:$AB$109,3,FALSE),0)*D6/100,ROUND(VLOOKUP($C6,$V$4:$AB$109,3,FALSE),0)*D6/100))</f>
        <v/>
      </c>
      <c r="H6" s="40" t="str">
        <f>IF(ISBLANK($C6),"",IF(ISBLANK($D6),ROUND(VLOOKUP($C6,$V$4:$AB$109,4,FALSE),1)*$D6/100,ROUND(VLOOKUP($C6,$V$4:$AB$109,4,FALSE),1)*$D$6/100))</f>
        <v/>
      </c>
      <c r="I6" s="40" t="str">
        <f>IF(ISBLANK($C6),"",IF(ISBLANK($D6),ROUND(VLOOKUP($C6,$V$4:$AB$109,5,FALSE),1)*$D6/100,ROUND(VLOOKUP($C6,$V$4:$AB$109,5,FALSE),1)*$D6/100))</f>
        <v/>
      </c>
      <c r="J6" s="40" t="str">
        <f>IF(ISBLANK($C6),"",IF(ISBLANK($D6),ROUND(VLOOKUP($C6,$V$4:$AB$109,6,FALSE),1)*$D6/100,ROUND(VLOOKUP($C6,$V$4:$AB$109,6,FALSE),1)*$D6/100))</f>
        <v/>
      </c>
      <c r="K6" s="41" t="str">
        <f>IF(ISBLANK($C6),"",IF(ISBLANK($D6),ROUND(VLOOKUP($C6,$V$4:$AB$109,7,FALSE),1)*$D6/100,ROUND(VLOOKUP($C6,$V$4:$AB$109,7,FALSE),1)*$D6/100))</f>
        <v/>
      </c>
      <c r="L6" s="1"/>
      <c r="M6" s="58">
        <v>102</v>
      </c>
      <c r="N6" s="27" t="s">
        <v>40</v>
      </c>
      <c r="O6" s="28"/>
      <c r="P6" s="29"/>
      <c r="Q6" s="29"/>
      <c r="R6" s="29"/>
      <c r="S6" s="29"/>
      <c r="T6" s="1"/>
      <c r="U6" s="70"/>
      <c r="V6" s="69" t="s">
        <v>16</v>
      </c>
      <c r="W6" s="31" t="s">
        <v>17</v>
      </c>
      <c r="X6" s="32"/>
      <c r="Y6" s="33"/>
      <c r="Z6" s="33"/>
      <c r="AA6" s="33"/>
      <c r="AB6" s="33"/>
    </row>
    <row r="7" spans="1:28" ht="14.25">
      <c r="A7" s="6"/>
      <c r="B7" s="54" t="s">
        <v>13</v>
      </c>
      <c r="C7" s="35"/>
      <c r="D7" s="36"/>
      <c r="E7" s="37"/>
      <c r="F7" s="38" t="str">
        <f>IF(ISBLANK($C7),"",VLOOKUP($C7,$V$4:$AB$109,2,FALSE))</f>
        <v/>
      </c>
      <c r="G7" s="39" t="str">
        <f>IF(ISBLANK($C7),"",IF(ISBLANK($D7),ROUND(VLOOKUP($C7,$V$4:$AB$109,3,FALSE),0)*D7/100,ROUND(VLOOKUP($C7,$V$4:$AB$109,3,FALSE),0)*D7/100))</f>
        <v/>
      </c>
      <c r="H7" s="40" t="str">
        <f>IF(ISBLANK($C7),"",IF(ISBLANK($D7),ROUND(VLOOKUP($C7,$V$4:$AB$109,4,FALSE),1)*$D7/100,ROUND(VLOOKUP($C7,$V$4:$AB$109,4,FALSE),1)*$D7/100))</f>
        <v/>
      </c>
      <c r="I7" s="40" t="str">
        <f>IF(ISBLANK($C7),"",IF(ISBLANK($D7),ROUND(VLOOKUP($C7,$V$4:$AB$109,5,FALSE),1)*$D7/100,ROUND(VLOOKUP($C7,$V$4:$AB$109,5,FALSE),1)*$D7/100))</f>
        <v/>
      </c>
      <c r="J7" s="40" t="str">
        <f>IF(ISBLANK($C7),"",IF(ISBLANK($D7),ROUND(VLOOKUP($C7,$V$4:$AB$109,6,FALSE),1)*$D7/100,ROUND(VLOOKUP($C7,$V$4:$AB$109,6,FALSE),1)*$D7/100))</f>
        <v/>
      </c>
      <c r="K7" s="41" t="str">
        <f>IF(ISBLANK($C7),"",IF(ISBLANK($D7),ROUND(VLOOKUP($C7,$V$4:$AB$109,7,FALSE),1)*$D7/100,ROUND(VLOOKUP($C7,$V$4:$AB$109,7,FALSE),1)*$D7/100))</f>
        <v/>
      </c>
      <c r="L7" s="1"/>
      <c r="M7" s="58"/>
      <c r="N7" s="27"/>
      <c r="O7" s="28"/>
      <c r="P7" s="29"/>
      <c r="Q7" s="29"/>
      <c r="R7" s="29"/>
      <c r="S7" s="29"/>
      <c r="T7" s="1"/>
      <c r="U7" s="70"/>
      <c r="V7" s="69"/>
      <c r="W7" s="31"/>
      <c r="X7" s="32"/>
      <c r="Y7" s="33"/>
      <c r="Z7" s="33"/>
      <c r="AA7" s="33"/>
      <c r="AB7" s="33"/>
    </row>
    <row r="8" spans="1:28" ht="14.25">
      <c r="A8" s="6"/>
      <c r="B8" s="55"/>
      <c r="C8" s="35"/>
      <c r="D8" s="36"/>
      <c r="E8" s="37"/>
      <c r="F8" s="38" t="str">
        <f>IF(ISBLANK($C8),"",VLOOKUP($C8,$V$4:$AB$109,2,FALSE))</f>
        <v/>
      </c>
      <c r="G8" s="39" t="str">
        <f>IF(ISBLANK($C8),"",IF(ISBLANK($D8),ROUND(VLOOKUP($C8,$V$4:$AB$109,3,FALSE),0)*D8/100,ROUND(VLOOKUP($C8,$V$4:$AB$109,3,FALSE),0)*D8/100))</f>
        <v/>
      </c>
      <c r="H8" s="40" t="str">
        <f>IF(ISBLANK($C8),"",IF(ISBLANK($D8),ROUND(VLOOKUP($C8,$V$4:$AB$109,4,FALSE),1)*$D8/100,ROUND(VLOOKUP($C8,$V$4:$AB$109,4,FALSE),1)*$D8/100))</f>
        <v/>
      </c>
      <c r="I8" s="40" t="str">
        <f>IF(ISBLANK($C8),"",IF(ISBLANK($D8),ROUND(VLOOKUP($C8,$V$4:$AB$109,5,FALSE),1)*$D8/100,ROUND(VLOOKUP($C8,$V$4:$AB$109,5,FALSE),1)*$D8/100))</f>
        <v/>
      </c>
      <c r="J8" s="40" t="str">
        <f>IF(ISBLANK($C8),"",IF(ISBLANK($D8),ROUND(VLOOKUP($C8,$V$4:$AB$109,6,FALSE),1)*$D8/100,ROUND(VLOOKUP($C8,$V$4:$AB$109,6,FALSE),1)*$D8/100))</f>
        <v/>
      </c>
      <c r="K8" s="41" t="str">
        <f>IF(ISBLANK($C8),"",IF(ISBLANK($D8),ROUND(VLOOKUP($C8,$V$4:$AB$109,7,FALSE),1)*$D8/100,ROUND(VLOOKUP($C8,$V$4:$AB$109,7,FALSE),1)*$D8/100))</f>
        <v/>
      </c>
      <c r="L8" s="1"/>
      <c r="M8" s="58"/>
      <c r="N8" s="27"/>
      <c r="O8" s="28"/>
      <c r="P8" s="29"/>
      <c r="Q8" s="29"/>
      <c r="R8" s="29"/>
      <c r="S8" s="29"/>
      <c r="T8" s="1"/>
      <c r="U8" s="70"/>
      <c r="V8" s="69"/>
      <c r="W8" s="31"/>
      <c r="X8" s="32"/>
      <c r="Y8" s="33"/>
      <c r="Z8" s="33"/>
      <c r="AA8" s="33"/>
      <c r="AB8" s="33"/>
    </row>
    <row r="9" spans="1:28" ht="15" thickBot="1">
      <c r="A9" s="42"/>
      <c r="B9" s="56"/>
      <c r="C9" s="35"/>
      <c r="D9" s="36"/>
      <c r="E9" s="37"/>
      <c r="F9" s="38" t="str">
        <f>IF(ISBLANK($C9),"",VLOOKUP($C9,$V$4:$AB$109,2,FALSE))</f>
        <v/>
      </c>
      <c r="G9" s="39" t="str">
        <f>IF(ISBLANK($C9),"",IF(ISBLANK($D9),ROUND(VLOOKUP($C9,$V$4:$AB$109,3,FALSE),0)*D9/100,ROUND(VLOOKUP($C9,$V$4:$AB$109,3,FALSE),0)*D9/100))</f>
        <v/>
      </c>
      <c r="H9" s="40" t="str">
        <f>IF(ISBLANK($C9),"",IF(ISBLANK($D9),ROUND(VLOOKUP($C9,$V$4:$AB$109,4,FALSE),1)*$D9/100,ROUND(VLOOKUP($C9,$V$4:$AB$109,4,FALSE),1)*$D9/100))</f>
        <v/>
      </c>
      <c r="I9" s="40" t="str">
        <f>IF(ISBLANK($C9),"",IF(ISBLANK($D9),ROUND(VLOOKUP($C9,$V$4:$AB$109,5,FALSE),1)*$D9/100,ROUND(VLOOKUP($C9,$V$4:$AB$109,5,FALSE),1)*$D9/100))</f>
        <v/>
      </c>
      <c r="J9" s="40" t="str">
        <f>IF(ISBLANK($C9),"",IF(ISBLANK($D9),ROUND(VLOOKUP($C9,$V$4:$AB$109,6,FALSE),1)*$D9/100,ROUND(VLOOKUP($C9,$V$4:$AB$109,6,FALSE),1)*$D9/100))</f>
        <v/>
      </c>
      <c r="K9" s="41" t="str">
        <f>IF(ISBLANK($C9),"",IF(ISBLANK($D9),ROUND(VLOOKUP($C9,$V$4:$AB$109,7,FALSE),1)*$D9/100,ROUND(VLOOKUP($C9,$V$4:$AB$109,7,FALSE),1)*$D9/100))</f>
        <v/>
      </c>
      <c r="L9" s="1"/>
      <c r="M9" s="58"/>
      <c r="N9" s="27"/>
      <c r="O9" s="28"/>
      <c r="P9" s="29"/>
      <c r="Q9" s="29"/>
      <c r="R9" s="29"/>
      <c r="S9" s="29"/>
      <c r="T9" s="1"/>
      <c r="U9" s="70"/>
      <c r="V9" s="69"/>
      <c r="W9" s="31"/>
      <c r="X9" s="32"/>
      <c r="Y9" s="33"/>
      <c r="Z9" s="33"/>
      <c r="AA9" s="33"/>
      <c r="AB9" s="33"/>
    </row>
    <row r="10" spans="1:28" ht="15.75" thickTop="1" thickBot="1">
      <c r="A10" s="42"/>
      <c r="B10" s="43" t="s">
        <v>18</v>
      </c>
      <c r="C10" s="44"/>
      <c r="D10" s="45"/>
      <c r="E10" s="46"/>
      <c r="F10" s="47" t="str">
        <f>IF(ISBLANK($C10),"",VLOOKUP($C10,$V$4:$AB$76,2,FALSE))</f>
        <v/>
      </c>
      <c r="G10" s="48">
        <f>SUM(G4:G9)</f>
        <v>0</v>
      </c>
      <c r="H10" s="49">
        <f>SUM(H4:H9)</f>
        <v>0</v>
      </c>
      <c r="I10" s="49">
        <f>SUM(I4:I9)</f>
        <v>0</v>
      </c>
      <c r="J10" s="49">
        <f>SUM(J4:J9)</f>
        <v>0</v>
      </c>
      <c r="K10" s="50">
        <f>SUM(K4:K9)</f>
        <v>0</v>
      </c>
      <c r="L10" s="1"/>
      <c r="M10" s="58"/>
      <c r="N10" s="27"/>
      <c r="O10" s="28"/>
      <c r="P10" s="29"/>
      <c r="Q10" s="29"/>
      <c r="R10" s="29"/>
      <c r="S10" s="29"/>
      <c r="T10" s="66"/>
      <c r="U10" s="70"/>
      <c r="V10" s="69"/>
      <c r="W10" s="31"/>
      <c r="X10" s="32"/>
      <c r="Y10" s="33"/>
      <c r="Z10" s="33"/>
      <c r="AA10" s="33"/>
      <c r="AB10" s="33"/>
    </row>
    <row r="11" spans="1:28" ht="14.25">
      <c r="A11" s="42"/>
      <c r="B11" s="1"/>
      <c r="C11" s="1"/>
      <c r="D11" s="3"/>
      <c r="E11" s="3"/>
      <c r="F11" s="3"/>
      <c r="G11" s="1"/>
      <c r="H11" s="1"/>
      <c r="I11" s="1"/>
      <c r="J11" s="1"/>
      <c r="K11" s="1"/>
      <c r="L11" s="1"/>
      <c r="M11" s="58"/>
      <c r="N11" s="27"/>
      <c r="O11" s="28"/>
      <c r="P11" s="29"/>
      <c r="Q11" s="29"/>
      <c r="R11" s="29"/>
      <c r="S11" s="29"/>
      <c r="T11" s="66"/>
      <c r="U11" s="70"/>
      <c r="V11" s="69"/>
      <c r="W11" s="31"/>
      <c r="X11" s="32"/>
      <c r="Y11" s="33"/>
      <c r="Z11" s="33"/>
      <c r="AA11" s="33"/>
      <c r="AB11" s="33"/>
    </row>
    <row r="12" spans="1:28" ht="14.25">
      <c r="A12" s="42"/>
      <c r="B12" s="1" t="s">
        <v>19</v>
      </c>
      <c r="C12" s="1"/>
      <c r="D12" s="3"/>
      <c r="E12" s="3"/>
      <c r="F12" s="3"/>
      <c r="G12" s="1"/>
      <c r="H12" s="1"/>
      <c r="I12" s="1"/>
      <c r="J12" s="1"/>
      <c r="K12" s="1"/>
      <c r="L12" s="1"/>
      <c r="M12" s="58"/>
      <c r="N12" s="27"/>
      <c r="O12" s="28"/>
      <c r="P12" s="29"/>
      <c r="Q12" s="29"/>
      <c r="R12" s="29"/>
      <c r="S12" s="29"/>
      <c r="T12" s="66"/>
      <c r="U12" s="70"/>
      <c r="V12" s="69"/>
      <c r="W12" s="31"/>
      <c r="X12" s="32"/>
      <c r="Y12" s="33"/>
      <c r="Z12" s="33"/>
      <c r="AA12" s="33"/>
      <c r="AB12" s="33"/>
    </row>
    <row r="13" spans="1:28" ht="14.25">
      <c r="A13" s="1"/>
      <c r="B13" s="1" t="s">
        <v>20</v>
      </c>
      <c r="C13" s="1"/>
      <c r="D13" s="3"/>
      <c r="E13" s="3"/>
      <c r="F13" s="3"/>
      <c r="G13" s="1"/>
      <c r="H13" s="1"/>
      <c r="I13" s="1"/>
      <c r="J13" s="1"/>
      <c r="K13" s="1"/>
      <c r="L13" s="1"/>
      <c r="M13" s="58"/>
      <c r="N13" s="27"/>
      <c r="O13" s="28"/>
      <c r="P13" s="29"/>
      <c r="Q13" s="29"/>
      <c r="R13" s="29"/>
      <c r="S13" s="29"/>
      <c r="T13" s="66"/>
      <c r="U13" s="70"/>
      <c r="V13" s="69"/>
      <c r="W13" s="31"/>
      <c r="X13" s="32"/>
      <c r="Y13" s="33"/>
      <c r="Z13" s="33"/>
      <c r="AA13" s="33"/>
      <c r="AB13" s="33"/>
    </row>
    <row r="14" spans="1:28" ht="14.25">
      <c r="A14" s="1"/>
      <c r="B14" s="1" t="s">
        <v>21</v>
      </c>
      <c r="C14" s="1"/>
      <c r="D14" s="3"/>
      <c r="E14" s="3" t="s">
        <v>22</v>
      </c>
      <c r="F14" s="3"/>
      <c r="G14" s="1"/>
      <c r="H14" s="1"/>
      <c r="I14" s="1"/>
      <c r="J14" s="1"/>
      <c r="K14" s="1"/>
      <c r="L14" s="1"/>
      <c r="M14" s="58"/>
      <c r="N14" s="27"/>
      <c r="O14" s="28"/>
      <c r="P14" s="29"/>
      <c r="Q14" s="29"/>
      <c r="R14" s="29"/>
      <c r="S14" s="29"/>
      <c r="T14" s="66"/>
      <c r="U14" s="70"/>
      <c r="V14" s="69"/>
      <c r="W14" s="31"/>
      <c r="X14" s="32"/>
      <c r="Y14" s="33"/>
      <c r="Z14" s="33"/>
      <c r="AA14" s="33"/>
      <c r="AB14" s="33"/>
    </row>
    <row r="15" spans="1:28" ht="14.25">
      <c r="A15" s="1"/>
      <c r="B15" s="1"/>
      <c r="C15" s="1"/>
      <c r="D15" s="3"/>
      <c r="E15" s="3"/>
      <c r="F15" s="3"/>
      <c r="G15" s="1"/>
      <c r="H15" s="1"/>
      <c r="I15" s="1"/>
      <c r="J15" s="1"/>
      <c r="K15" s="1"/>
      <c r="L15" s="1"/>
      <c r="M15" s="58"/>
      <c r="N15" s="27"/>
      <c r="O15" s="28"/>
      <c r="P15" s="29"/>
      <c r="Q15" s="29"/>
      <c r="R15" s="29"/>
      <c r="S15" s="29"/>
      <c r="T15" s="66"/>
      <c r="U15" s="70"/>
      <c r="V15" s="69"/>
      <c r="W15" s="31"/>
      <c r="X15" s="32"/>
      <c r="Y15" s="33"/>
      <c r="Z15" s="33"/>
      <c r="AA15" s="33"/>
      <c r="AB15" s="33"/>
    </row>
    <row r="16" spans="1:28" ht="15" thickBot="1">
      <c r="A16" s="1"/>
      <c r="B16" s="1"/>
      <c r="C16" s="1"/>
      <c r="D16" s="3"/>
      <c r="E16" s="3"/>
      <c r="F16" s="3"/>
      <c r="G16" s="1"/>
      <c r="H16" s="1"/>
      <c r="I16" s="1"/>
      <c r="J16" s="1"/>
      <c r="K16" s="1"/>
      <c r="L16" s="1"/>
      <c r="M16" s="58"/>
      <c r="N16" s="27"/>
      <c r="O16" s="28"/>
      <c r="P16" s="29"/>
      <c r="Q16" s="29"/>
      <c r="R16" s="29"/>
      <c r="S16" s="29"/>
      <c r="T16" s="66"/>
      <c r="U16" s="70"/>
      <c r="V16" s="69"/>
      <c r="W16" s="31"/>
      <c r="X16" s="32"/>
      <c r="Y16" s="33"/>
      <c r="Z16" s="33"/>
      <c r="AA16" s="33"/>
      <c r="AB16" s="33"/>
    </row>
    <row r="17" spans="1:28" ht="14.25">
      <c r="A17" s="1"/>
      <c r="B17" s="7"/>
      <c r="C17" s="8" t="s">
        <v>0</v>
      </c>
      <c r="D17" s="9" t="s">
        <v>1</v>
      </c>
      <c r="E17" s="10" t="s">
        <v>2</v>
      </c>
      <c r="F17" s="11" t="s">
        <v>3</v>
      </c>
      <c r="G17" s="12" t="s">
        <v>4</v>
      </c>
      <c r="H17" s="13" t="s">
        <v>5</v>
      </c>
      <c r="I17" s="13" t="s">
        <v>6</v>
      </c>
      <c r="J17" s="13" t="s">
        <v>7</v>
      </c>
      <c r="K17" s="14" t="s">
        <v>8</v>
      </c>
      <c r="L17" s="1"/>
      <c r="M17" s="58"/>
      <c r="N17" s="27"/>
      <c r="O17" s="28"/>
      <c r="P17" s="29"/>
      <c r="Q17" s="29"/>
      <c r="R17" s="29"/>
      <c r="S17" s="29"/>
      <c r="T17" s="66"/>
      <c r="U17" s="70"/>
      <c r="V17" s="69"/>
      <c r="W17" s="31"/>
      <c r="X17" s="32"/>
      <c r="Y17" s="33"/>
      <c r="Z17" s="33"/>
      <c r="AA17" s="33"/>
      <c r="AB17" s="33"/>
    </row>
    <row r="18" spans="1:28" ht="14.25">
      <c r="A18" s="1"/>
      <c r="B18" s="54" t="s">
        <v>34</v>
      </c>
      <c r="C18" s="16"/>
      <c r="D18" s="17"/>
      <c r="E18" s="18"/>
      <c r="F18" s="19"/>
      <c r="G18" s="20"/>
      <c r="H18" s="21"/>
      <c r="I18" s="21"/>
      <c r="J18" s="21"/>
      <c r="K18" s="22"/>
      <c r="L18" s="1"/>
      <c r="M18" s="58"/>
      <c r="N18" s="27"/>
      <c r="O18" s="28"/>
      <c r="P18" s="29"/>
      <c r="Q18" s="29"/>
      <c r="R18" s="29"/>
      <c r="S18" s="29"/>
      <c r="T18" s="66"/>
      <c r="U18" s="70"/>
      <c r="V18" s="69"/>
      <c r="W18" s="31"/>
      <c r="X18" s="32"/>
      <c r="Y18" s="33"/>
      <c r="Z18" s="33"/>
      <c r="AA18" s="33"/>
      <c r="AB18" s="33"/>
    </row>
    <row r="19" spans="1:28" ht="14.25">
      <c r="A19" s="1"/>
      <c r="B19" s="57"/>
      <c r="C19" s="16"/>
      <c r="D19" s="26"/>
      <c r="E19" s="18"/>
      <c r="F19" s="19"/>
      <c r="G19" s="20"/>
      <c r="H19" s="21"/>
      <c r="I19" s="21"/>
      <c r="J19" s="21"/>
      <c r="K19" s="22"/>
      <c r="L19" s="1"/>
      <c r="M19" s="58"/>
      <c r="N19" s="27"/>
      <c r="O19" s="28"/>
      <c r="P19" s="29"/>
      <c r="Q19" s="29"/>
      <c r="R19" s="29"/>
      <c r="S19" s="29"/>
      <c r="T19" s="66"/>
      <c r="U19" s="70"/>
      <c r="V19" s="69"/>
      <c r="W19" s="31"/>
      <c r="X19" s="32"/>
      <c r="Y19" s="33"/>
      <c r="Z19" s="33"/>
      <c r="AA19" s="33"/>
      <c r="AB19" s="33"/>
    </row>
    <row r="20" spans="1:28" ht="14.25">
      <c r="A20" s="1"/>
      <c r="B20" s="54" t="s">
        <v>35</v>
      </c>
      <c r="C20" s="16"/>
      <c r="D20" s="17"/>
      <c r="E20" s="18"/>
      <c r="F20" s="19"/>
      <c r="G20" s="20"/>
      <c r="H20" s="21"/>
      <c r="I20" s="21"/>
      <c r="J20" s="21"/>
      <c r="K20" s="22"/>
      <c r="L20" s="1"/>
      <c r="M20" s="58"/>
      <c r="N20" s="27"/>
      <c r="O20" s="28"/>
      <c r="P20" s="29"/>
      <c r="Q20" s="29"/>
      <c r="R20" s="29"/>
      <c r="S20" s="29"/>
      <c r="T20" s="66"/>
      <c r="U20" s="70"/>
      <c r="V20" s="69"/>
      <c r="W20" s="31"/>
      <c r="X20" s="32"/>
      <c r="Y20" s="33"/>
      <c r="Z20" s="33"/>
      <c r="AA20" s="33"/>
      <c r="AB20" s="33"/>
    </row>
    <row r="21" spans="1:28" ht="14.25">
      <c r="A21" s="1"/>
      <c r="B21" s="57"/>
      <c r="C21" s="16"/>
      <c r="D21" s="26"/>
      <c r="E21" s="18"/>
      <c r="F21" s="19"/>
      <c r="G21" s="20"/>
      <c r="H21" s="21"/>
      <c r="I21" s="21"/>
      <c r="J21" s="21"/>
      <c r="K21" s="22"/>
      <c r="L21" s="1"/>
      <c r="M21" s="58"/>
      <c r="N21" s="27"/>
      <c r="O21" s="28"/>
      <c r="P21" s="29"/>
      <c r="Q21" s="29"/>
      <c r="R21" s="29"/>
      <c r="S21" s="29"/>
      <c r="T21" s="66"/>
      <c r="U21" s="70"/>
      <c r="V21" s="69"/>
      <c r="W21" s="31"/>
      <c r="X21" s="32"/>
      <c r="Y21" s="33"/>
      <c r="Z21" s="33"/>
      <c r="AA21" s="33"/>
      <c r="AB21" s="33"/>
    </row>
    <row r="22" spans="1:28" ht="14.25">
      <c r="A22" s="1"/>
      <c r="B22" s="54" t="s">
        <v>36</v>
      </c>
      <c r="C22" s="16"/>
      <c r="D22" s="17"/>
      <c r="E22" s="18"/>
      <c r="F22" s="19"/>
      <c r="G22" s="20"/>
      <c r="H22" s="21"/>
      <c r="I22" s="21"/>
      <c r="J22" s="21"/>
      <c r="K22" s="22"/>
      <c r="L22" s="1"/>
      <c r="M22" s="58"/>
      <c r="N22" s="27"/>
      <c r="O22" s="28"/>
      <c r="P22" s="29"/>
      <c r="Q22" s="29"/>
      <c r="R22" s="29"/>
      <c r="S22" s="29"/>
      <c r="T22" s="66"/>
      <c r="U22" s="70"/>
      <c r="V22" s="69"/>
      <c r="W22" s="31"/>
      <c r="X22" s="32"/>
      <c r="Y22" s="33"/>
      <c r="Z22" s="33"/>
      <c r="AA22" s="33"/>
      <c r="AB22" s="33"/>
    </row>
    <row r="23" spans="1:28" ht="14.25">
      <c r="A23" s="1"/>
      <c r="B23" s="57"/>
      <c r="C23" s="16"/>
      <c r="D23" s="26"/>
      <c r="E23" s="18"/>
      <c r="F23" s="19"/>
      <c r="G23" s="20"/>
      <c r="H23" s="21"/>
      <c r="I23" s="21"/>
      <c r="J23" s="21"/>
      <c r="K23" s="22"/>
      <c r="L23" s="1"/>
      <c r="M23" s="58"/>
      <c r="N23" s="27"/>
      <c r="O23" s="28"/>
      <c r="P23" s="29"/>
      <c r="Q23" s="29"/>
      <c r="R23" s="29"/>
      <c r="S23" s="29"/>
      <c r="T23" s="66"/>
      <c r="U23" s="70"/>
      <c r="V23" s="69"/>
      <c r="W23" s="31"/>
      <c r="X23" s="32"/>
      <c r="Y23" s="33"/>
      <c r="Z23" s="33"/>
      <c r="AA23" s="33"/>
      <c r="AB23" s="33"/>
    </row>
    <row r="24" spans="1:28" ht="14.25">
      <c r="A24" s="1"/>
      <c r="B24" s="54" t="s">
        <v>13</v>
      </c>
      <c r="C24" s="35"/>
      <c r="D24" s="36"/>
      <c r="E24" s="37"/>
      <c r="F24" s="38"/>
      <c r="G24" s="39"/>
      <c r="H24" s="40"/>
      <c r="I24" s="40"/>
      <c r="J24" s="40"/>
      <c r="K24" s="41"/>
      <c r="L24" s="1"/>
      <c r="M24" s="58"/>
      <c r="N24" s="27"/>
      <c r="O24" s="28"/>
      <c r="P24" s="29"/>
      <c r="Q24" s="29"/>
      <c r="R24" s="29"/>
      <c r="S24" s="29"/>
      <c r="T24" s="66"/>
      <c r="U24" s="70"/>
      <c r="V24" s="69"/>
      <c r="W24" s="31"/>
      <c r="X24" s="32"/>
      <c r="Y24" s="33"/>
      <c r="Z24" s="33"/>
      <c r="AA24" s="33"/>
      <c r="AB24" s="33"/>
    </row>
    <row r="25" spans="1:28" ht="14.25">
      <c r="A25" s="1"/>
      <c r="B25" s="55"/>
      <c r="C25" s="35"/>
      <c r="D25" s="36"/>
      <c r="E25" s="37"/>
      <c r="F25" s="38"/>
      <c r="G25" s="39"/>
      <c r="H25" s="40"/>
      <c r="I25" s="40"/>
      <c r="J25" s="40"/>
      <c r="K25" s="41"/>
      <c r="L25" s="1"/>
      <c r="M25" s="58"/>
      <c r="N25" s="27"/>
      <c r="O25" s="28"/>
      <c r="P25" s="29"/>
      <c r="Q25" s="29"/>
      <c r="R25" s="29"/>
      <c r="S25" s="29"/>
      <c r="T25" s="66"/>
      <c r="U25" s="70"/>
      <c r="V25" s="69"/>
      <c r="W25" s="31"/>
      <c r="X25" s="32"/>
      <c r="Y25" s="33"/>
      <c r="Z25" s="33"/>
      <c r="AA25" s="33"/>
      <c r="AB25" s="33"/>
    </row>
    <row r="26" spans="1:28" ht="15" thickBot="1">
      <c r="A26" s="1"/>
      <c r="B26" s="56"/>
      <c r="C26" s="35"/>
      <c r="D26" s="36"/>
      <c r="E26" s="37"/>
      <c r="F26" s="38"/>
      <c r="G26" s="39"/>
      <c r="H26" s="40"/>
      <c r="I26" s="40"/>
      <c r="J26" s="40"/>
      <c r="K26" s="41"/>
      <c r="L26" s="1"/>
      <c r="M26" s="58"/>
      <c r="N26" s="27"/>
      <c r="O26" s="28"/>
      <c r="P26" s="29"/>
      <c r="Q26" s="29"/>
      <c r="R26" s="29"/>
      <c r="S26" s="29"/>
      <c r="T26" s="66"/>
      <c r="U26" s="70"/>
      <c r="V26" s="69"/>
      <c r="W26" s="31"/>
      <c r="X26" s="32"/>
      <c r="Y26" s="33"/>
      <c r="Z26" s="33"/>
      <c r="AA26" s="33"/>
      <c r="AB26" s="33"/>
    </row>
    <row r="27" spans="1:28" ht="15.75" thickTop="1" thickBot="1">
      <c r="A27" s="1"/>
      <c r="B27" s="43" t="s">
        <v>18</v>
      </c>
      <c r="C27" s="44"/>
      <c r="D27" s="45"/>
      <c r="E27" s="46"/>
      <c r="F27" s="47" t="str">
        <f>IF(ISBLANK($C27),"",VLOOKUP($C27,$V$4:$AB$76,2,FALSE))</f>
        <v/>
      </c>
      <c r="G27" s="48">
        <f>SUM(G18:G26)</f>
        <v>0</v>
      </c>
      <c r="H27" s="49">
        <f>SUM(H18:H26)</f>
        <v>0</v>
      </c>
      <c r="I27" s="49">
        <f>SUM(I18:I26)</f>
        <v>0</v>
      </c>
      <c r="J27" s="49">
        <f>SUM(J18:J26)</f>
        <v>0</v>
      </c>
      <c r="K27" s="50">
        <f>SUM(K18:K26)</f>
        <v>0</v>
      </c>
      <c r="L27" s="1"/>
      <c r="M27" s="58"/>
      <c r="N27" s="27"/>
      <c r="O27" s="28"/>
      <c r="P27" s="29"/>
      <c r="Q27" s="29"/>
      <c r="R27" s="29"/>
      <c r="S27" s="29"/>
      <c r="T27" s="66"/>
      <c r="U27" s="70"/>
      <c r="V27" s="69"/>
      <c r="W27" s="31"/>
      <c r="X27" s="32"/>
      <c r="Y27" s="33"/>
      <c r="Z27" s="33"/>
      <c r="AA27" s="33"/>
      <c r="AB27" s="33"/>
    </row>
    <row r="28" spans="1:28" ht="14.25">
      <c r="A28" s="1"/>
      <c r="B28" s="1"/>
      <c r="C28" s="1"/>
      <c r="D28" s="3"/>
      <c r="E28" s="3"/>
      <c r="F28" s="3"/>
      <c r="G28" s="1"/>
      <c r="H28" s="1"/>
      <c r="I28" s="1"/>
      <c r="J28" s="1"/>
      <c r="K28" s="1"/>
      <c r="L28" s="1"/>
      <c r="M28" s="58"/>
      <c r="N28" s="27"/>
      <c r="O28" s="28"/>
      <c r="P28" s="29"/>
      <c r="Q28" s="29"/>
      <c r="R28" s="29"/>
      <c r="S28" s="29"/>
      <c r="T28" s="66"/>
      <c r="U28" s="30"/>
      <c r="V28" s="69" t="s">
        <v>23</v>
      </c>
      <c r="W28" s="31" t="s">
        <v>24</v>
      </c>
      <c r="X28" s="32"/>
      <c r="Y28" s="33"/>
      <c r="Z28" s="33"/>
      <c r="AA28" s="33"/>
      <c r="AB28" s="33"/>
    </row>
    <row r="29" spans="1:28" ht="14.25">
      <c r="A29" s="1"/>
      <c r="B29" s="1"/>
      <c r="C29" s="1"/>
      <c r="D29" s="3"/>
      <c r="E29" s="3"/>
      <c r="F29" s="3"/>
      <c r="G29" s="1"/>
      <c r="H29" s="1"/>
      <c r="I29" s="1"/>
      <c r="J29" s="1"/>
      <c r="K29" s="1"/>
      <c r="L29" s="1"/>
      <c r="M29" s="58"/>
      <c r="N29" s="27"/>
      <c r="O29" s="28"/>
      <c r="P29" s="29"/>
      <c r="Q29" s="29"/>
      <c r="R29" s="29"/>
      <c r="S29" s="29"/>
      <c r="T29" s="66"/>
      <c r="U29" s="30"/>
      <c r="V29" s="69" t="s">
        <v>25</v>
      </c>
      <c r="W29" s="31" t="s">
        <v>26</v>
      </c>
      <c r="X29" s="32"/>
      <c r="Y29" s="33"/>
      <c r="Z29" s="33"/>
      <c r="AA29" s="33"/>
      <c r="AB29" s="33"/>
    </row>
    <row r="30" spans="1:28" ht="14.25">
      <c r="A30" s="1"/>
      <c r="B30" s="1"/>
      <c r="C30" s="1"/>
      <c r="D30" s="3"/>
      <c r="E30" s="3"/>
      <c r="F30" s="3"/>
      <c r="G30" s="1"/>
      <c r="H30" s="1"/>
      <c r="I30" s="1"/>
      <c r="J30" s="1"/>
      <c r="K30" s="1"/>
      <c r="L30" s="1"/>
      <c r="M30" s="58"/>
      <c r="N30" s="27"/>
      <c r="O30" s="28"/>
      <c r="P30" s="29"/>
      <c r="Q30" s="29"/>
      <c r="R30" s="29"/>
      <c r="S30" s="29"/>
      <c r="T30" s="66"/>
      <c r="U30" s="30"/>
      <c r="V30" s="69"/>
      <c r="W30" s="31"/>
      <c r="X30" s="32"/>
      <c r="Y30" s="33"/>
      <c r="Z30" s="33"/>
      <c r="AA30" s="33"/>
      <c r="AB30" s="33"/>
    </row>
    <row r="31" spans="1:28" ht="14.25">
      <c r="A31" s="1"/>
      <c r="B31" s="1"/>
      <c r="C31" s="1"/>
      <c r="D31" s="3"/>
      <c r="E31" s="3"/>
      <c r="F31" s="3"/>
      <c r="G31" s="1"/>
      <c r="H31" s="1"/>
      <c r="I31" s="1"/>
      <c r="J31" s="1"/>
      <c r="K31" s="1"/>
      <c r="L31" s="1"/>
      <c r="M31" s="58"/>
      <c r="N31" s="27"/>
      <c r="O31" s="28"/>
      <c r="P31" s="29"/>
      <c r="Q31" s="29"/>
      <c r="R31" s="29"/>
      <c r="S31" s="29"/>
      <c r="T31" s="66"/>
      <c r="U31" s="30"/>
      <c r="V31" s="69"/>
      <c r="W31" s="31"/>
      <c r="X31" s="32"/>
      <c r="Y31" s="33"/>
      <c r="Z31" s="33"/>
      <c r="AA31" s="33"/>
      <c r="AB31" s="33"/>
    </row>
    <row r="32" spans="1:28" ht="14.25">
      <c r="A32" s="1"/>
      <c r="B32" s="1"/>
      <c r="C32" s="1"/>
      <c r="D32" s="3"/>
      <c r="E32" s="3"/>
      <c r="F32" s="3"/>
      <c r="G32" s="1"/>
      <c r="H32" s="1"/>
      <c r="I32" s="1"/>
      <c r="J32" s="1"/>
      <c r="K32" s="1"/>
      <c r="L32" s="1"/>
      <c r="M32" s="58"/>
      <c r="N32" s="27"/>
      <c r="O32" s="28"/>
      <c r="P32" s="29"/>
      <c r="Q32" s="29"/>
      <c r="R32" s="29"/>
      <c r="S32" s="29"/>
      <c r="T32" s="66"/>
      <c r="U32" s="30"/>
      <c r="V32" s="69"/>
      <c r="W32" s="31"/>
      <c r="X32" s="32"/>
      <c r="Y32" s="33"/>
      <c r="Z32" s="33"/>
      <c r="AA32" s="33"/>
      <c r="AB32" s="33"/>
    </row>
    <row r="33" spans="1:29" ht="14.25">
      <c r="A33" s="1"/>
      <c r="B33" s="1"/>
      <c r="C33" s="1"/>
      <c r="D33" s="3"/>
      <c r="E33" s="3"/>
      <c r="F33" s="3"/>
      <c r="G33" s="1"/>
      <c r="H33" s="1"/>
      <c r="I33" s="1"/>
      <c r="J33" s="1"/>
      <c r="K33" s="1"/>
      <c r="L33" s="1"/>
      <c r="M33" s="58"/>
      <c r="N33" s="27"/>
      <c r="O33" s="28"/>
      <c r="P33" s="29"/>
      <c r="Q33" s="29"/>
      <c r="R33" s="29"/>
      <c r="S33" s="29"/>
      <c r="T33" s="66"/>
      <c r="U33" s="30"/>
      <c r="V33" s="69"/>
      <c r="W33" s="31"/>
      <c r="X33" s="32"/>
      <c r="Y33" s="33"/>
      <c r="Z33" s="33"/>
      <c r="AA33" s="33"/>
      <c r="AB33" s="33"/>
    </row>
    <row r="34" spans="1:29" ht="14.25">
      <c r="A34" s="1"/>
      <c r="B34" s="1"/>
      <c r="C34" s="1"/>
      <c r="D34" s="3"/>
      <c r="E34" s="3"/>
      <c r="F34" s="3"/>
      <c r="G34" s="1"/>
      <c r="H34" s="1"/>
      <c r="I34" s="1"/>
      <c r="J34" s="1"/>
      <c r="K34" s="1"/>
      <c r="L34" s="1"/>
      <c r="M34" s="58"/>
      <c r="N34" s="27"/>
      <c r="O34" s="28"/>
      <c r="P34" s="29"/>
      <c r="Q34" s="29"/>
      <c r="R34" s="29"/>
      <c r="S34" s="29"/>
      <c r="T34" s="66"/>
      <c r="U34" s="30"/>
      <c r="V34" s="69" t="s">
        <v>27</v>
      </c>
      <c r="W34" s="31" t="s">
        <v>28</v>
      </c>
      <c r="X34" s="32"/>
      <c r="Y34" s="33"/>
      <c r="Z34" s="33"/>
      <c r="AA34" s="33"/>
      <c r="AB34" s="33"/>
    </row>
    <row r="35" spans="1:29" ht="14.25">
      <c r="A35" s="1"/>
      <c r="B35" s="1"/>
      <c r="C35" s="1"/>
      <c r="D35" s="3"/>
      <c r="E35" s="3"/>
      <c r="F35" s="3"/>
      <c r="G35" s="1"/>
      <c r="H35" s="1"/>
      <c r="I35" s="1"/>
      <c r="J35" s="1"/>
      <c r="K35" s="1"/>
      <c r="L35" s="1"/>
      <c r="M35" s="58"/>
      <c r="N35" s="27"/>
      <c r="O35" s="28"/>
      <c r="P35" s="29"/>
      <c r="Q35" s="29"/>
      <c r="R35" s="29"/>
      <c r="S35" s="29"/>
      <c r="T35" s="66"/>
      <c r="U35" s="30"/>
      <c r="V35" s="69"/>
      <c r="W35" s="31"/>
      <c r="X35" s="32"/>
      <c r="Y35" s="33"/>
      <c r="Z35" s="33"/>
      <c r="AA35" s="33"/>
      <c r="AB35" s="33"/>
    </row>
    <row r="36" spans="1:29" ht="14.25">
      <c r="A36" s="1"/>
      <c r="B36" s="1"/>
      <c r="C36" s="1"/>
      <c r="D36" s="3"/>
      <c r="E36" s="3"/>
      <c r="F36" s="3"/>
      <c r="G36" s="1"/>
      <c r="H36" s="1"/>
      <c r="I36" s="1"/>
      <c r="J36" s="1"/>
      <c r="K36" s="1"/>
      <c r="L36" s="1"/>
      <c r="M36" s="58"/>
      <c r="N36" s="27"/>
      <c r="O36" s="28"/>
      <c r="P36" s="29"/>
      <c r="Q36" s="29"/>
      <c r="R36" s="29"/>
      <c r="S36" s="29"/>
      <c r="T36" s="66"/>
      <c r="U36" s="30"/>
      <c r="V36" s="69"/>
      <c r="W36" s="24"/>
      <c r="X36" s="32"/>
      <c r="Y36" s="33"/>
      <c r="Z36" s="33"/>
      <c r="AA36" s="33"/>
      <c r="AB36" s="33"/>
    </row>
    <row r="37" spans="1:29" ht="14.25">
      <c r="A37" s="1"/>
      <c r="B37" s="1"/>
      <c r="C37" s="1"/>
      <c r="D37" s="3"/>
      <c r="E37" s="3"/>
      <c r="F37" s="3"/>
      <c r="G37" s="1"/>
      <c r="H37" s="1"/>
      <c r="I37" s="1"/>
      <c r="J37" s="1"/>
      <c r="K37" s="1"/>
      <c r="L37" s="1"/>
      <c r="M37" s="59"/>
      <c r="N37" s="30"/>
      <c r="O37" s="28"/>
      <c r="P37" s="29"/>
      <c r="Q37" s="29"/>
      <c r="R37" s="29"/>
      <c r="S37" s="29"/>
      <c r="T37" s="66"/>
      <c r="U37" s="30"/>
      <c r="V37" s="69"/>
      <c r="W37" s="30"/>
      <c r="X37" s="32"/>
      <c r="Y37" s="33"/>
      <c r="Z37" s="33"/>
      <c r="AA37" s="33"/>
      <c r="AB37" s="33"/>
    </row>
    <row r="38" spans="1:29" ht="14.25">
      <c r="A38" s="1"/>
      <c r="B38" s="1"/>
      <c r="C38" s="1"/>
      <c r="D38" s="3"/>
      <c r="E38" s="3"/>
      <c r="F38" s="3"/>
      <c r="G38" s="1"/>
      <c r="H38" s="1"/>
      <c r="I38" s="1"/>
      <c r="J38" s="1"/>
      <c r="K38" s="1"/>
      <c r="L38" s="1"/>
      <c r="M38" s="58"/>
      <c r="N38" s="27"/>
      <c r="O38" s="28"/>
      <c r="P38" s="29"/>
      <c r="Q38" s="29"/>
      <c r="R38" s="29"/>
      <c r="S38" s="29"/>
      <c r="T38" s="66"/>
      <c r="U38" s="30"/>
      <c r="V38" s="69"/>
      <c r="W38" s="30"/>
      <c r="X38" s="32"/>
      <c r="Y38" s="33"/>
      <c r="Z38" s="33"/>
      <c r="AA38" s="33"/>
      <c r="AB38" s="33"/>
    </row>
    <row r="39" spans="1:29" ht="14.25">
      <c r="A39" s="1"/>
      <c r="B39" s="1"/>
      <c r="C39" s="1"/>
      <c r="D39" s="3"/>
      <c r="E39" s="3"/>
      <c r="F39" s="3"/>
      <c r="G39" s="1"/>
      <c r="H39" s="1"/>
      <c r="I39" s="1"/>
      <c r="J39" s="1"/>
      <c r="K39" s="1"/>
      <c r="L39" s="1"/>
      <c r="M39" s="58"/>
      <c r="N39" s="27"/>
      <c r="O39" s="28"/>
      <c r="P39" s="29"/>
      <c r="Q39" s="29"/>
      <c r="R39" s="29"/>
      <c r="S39" s="29"/>
      <c r="T39" s="66"/>
      <c r="U39" s="30"/>
      <c r="V39" s="69"/>
      <c r="W39" s="30"/>
      <c r="X39" s="32"/>
      <c r="Y39" s="33"/>
      <c r="Z39" s="33"/>
      <c r="AA39" s="33"/>
      <c r="AB39" s="33"/>
    </row>
    <row r="40" spans="1:29" ht="14.25">
      <c r="A40" s="1"/>
      <c r="B40" s="1"/>
      <c r="C40" s="1"/>
      <c r="D40" s="3"/>
      <c r="E40" s="3"/>
      <c r="F40" s="3"/>
      <c r="G40" s="1"/>
      <c r="H40" s="1"/>
      <c r="I40" s="1"/>
      <c r="J40" s="1"/>
      <c r="K40" s="1"/>
      <c r="L40" s="1"/>
      <c r="M40" s="58"/>
      <c r="N40" s="27"/>
      <c r="O40" s="28"/>
      <c r="P40" s="29"/>
      <c r="Q40" s="29"/>
      <c r="R40" s="29"/>
      <c r="S40" s="29"/>
      <c r="T40" s="66"/>
      <c r="U40" s="30"/>
      <c r="V40" s="69"/>
      <c r="W40" s="30"/>
      <c r="X40" s="32"/>
      <c r="Y40" s="33"/>
      <c r="Z40" s="33"/>
      <c r="AA40" s="33"/>
      <c r="AB40" s="33"/>
    </row>
    <row r="41" spans="1:29" ht="14.25">
      <c r="A41" s="1"/>
      <c r="B41" s="1"/>
      <c r="C41" s="1"/>
      <c r="D41" s="3"/>
      <c r="E41" s="3"/>
      <c r="F41" s="3"/>
      <c r="G41" s="1"/>
      <c r="H41" s="1"/>
      <c r="I41" s="1"/>
      <c r="J41" s="1"/>
      <c r="K41" s="1"/>
      <c r="L41" s="1"/>
      <c r="M41" s="59"/>
      <c r="N41" s="30"/>
      <c r="O41" s="28"/>
      <c r="P41" s="29"/>
      <c r="Q41" s="29"/>
      <c r="R41" s="29"/>
      <c r="S41" s="29"/>
      <c r="T41" s="66"/>
      <c r="U41" s="30"/>
      <c r="V41" s="69"/>
      <c r="W41" s="30"/>
      <c r="X41" s="32"/>
      <c r="Y41" s="33"/>
      <c r="Z41" s="33"/>
      <c r="AA41" s="33"/>
      <c r="AB41" s="33"/>
    </row>
    <row r="42" spans="1:29" ht="14.25">
      <c r="A42" s="1"/>
      <c r="B42" s="1"/>
      <c r="C42" s="1"/>
      <c r="D42" s="3"/>
      <c r="E42" s="3"/>
      <c r="F42" s="3"/>
      <c r="G42" s="1"/>
      <c r="H42" s="1"/>
      <c r="I42" s="1"/>
      <c r="J42" s="1"/>
      <c r="K42" s="1"/>
      <c r="L42" s="1"/>
      <c r="M42" s="59"/>
      <c r="N42" s="30"/>
      <c r="O42" s="28"/>
      <c r="P42" s="29"/>
      <c r="Q42" s="29"/>
      <c r="R42" s="29"/>
      <c r="S42" s="29"/>
      <c r="T42" s="66"/>
      <c r="U42" s="30"/>
      <c r="V42" s="69"/>
      <c r="W42" s="30"/>
      <c r="X42" s="32"/>
      <c r="Y42" s="33"/>
      <c r="Z42" s="33"/>
      <c r="AA42" s="33"/>
      <c r="AB42" s="33"/>
    </row>
    <row r="43" spans="1:29" ht="14.25">
      <c r="A43" s="1"/>
      <c r="B43" s="1"/>
      <c r="C43" s="1"/>
      <c r="D43" s="3"/>
      <c r="E43" s="3"/>
      <c r="F43" s="3"/>
      <c r="G43" s="1"/>
      <c r="H43" s="1"/>
      <c r="I43" s="1"/>
      <c r="J43" s="1"/>
      <c r="K43" s="1"/>
      <c r="L43" s="1"/>
      <c r="M43" s="59"/>
      <c r="N43" s="30"/>
      <c r="O43" s="28"/>
      <c r="P43" s="29"/>
      <c r="Q43" s="29"/>
      <c r="R43" s="29"/>
      <c r="S43" s="29"/>
      <c r="T43" s="66"/>
      <c r="U43" s="30"/>
      <c r="V43" s="69"/>
      <c r="W43" s="30"/>
      <c r="X43" s="32"/>
      <c r="Y43" s="33"/>
      <c r="Z43" s="33"/>
      <c r="AA43" s="33"/>
      <c r="AB43" s="33"/>
    </row>
    <row r="44" spans="1:29" ht="14.25">
      <c r="A44" s="1"/>
      <c r="B44" s="1"/>
      <c r="C44" s="1"/>
      <c r="D44" s="3"/>
      <c r="E44" s="3"/>
      <c r="F44" s="3"/>
      <c r="G44" s="1"/>
      <c r="H44" s="1"/>
      <c r="I44" s="1"/>
      <c r="J44" s="1"/>
      <c r="K44" s="1"/>
      <c r="L44" s="1"/>
      <c r="M44" s="59"/>
      <c r="N44" s="30"/>
      <c r="O44" s="28"/>
      <c r="P44" s="29"/>
      <c r="Q44" s="29"/>
      <c r="R44" s="29"/>
      <c r="S44" s="29"/>
      <c r="T44" s="66"/>
      <c r="U44" s="30"/>
      <c r="V44" s="69"/>
      <c r="W44" s="30"/>
      <c r="X44" s="32"/>
      <c r="Y44" s="33"/>
      <c r="Z44" s="33"/>
      <c r="AA44" s="33"/>
      <c r="AB44" s="33"/>
    </row>
    <row r="45" spans="1:29" ht="14.25">
      <c r="A45" s="1"/>
      <c r="B45" s="1"/>
      <c r="C45" s="1"/>
      <c r="D45" s="3"/>
      <c r="E45" s="3"/>
      <c r="F45" s="3"/>
      <c r="G45" s="1"/>
      <c r="H45" s="1"/>
      <c r="I45" s="1"/>
      <c r="J45" s="1"/>
      <c r="K45" s="1"/>
      <c r="L45" s="1"/>
      <c r="M45" s="59"/>
      <c r="N45" s="30"/>
      <c r="O45" s="28"/>
      <c r="P45" s="29"/>
      <c r="Q45" s="29"/>
      <c r="R45" s="29"/>
      <c r="S45" s="29"/>
      <c r="T45" s="66"/>
      <c r="U45" s="30">
        <v>100</v>
      </c>
      <c r="V45" s="69" t="s">
        <v>29</v>
      </c>
      <c r="W45" s="30" t="s">
        <v>30</v>
      </c>
      <c r="X45" s="32">
        <v>0</v>
      </c>
      <c r="Y45" s="33">
        <v>0</v>
      </c>
      <c r="Z45" s="33">
        <v>0</v>
      </c>
      <c r="AA45" s="33">
        <v>0</v>
      </c>
      <c r="AB45" s="33">
        <v>100</v>
      </c>
      <c r="AC45" t="s">
        <v>42</v>
      </c>
    </row>
    <row r="46" spans="1:29" ht="14.25">
      <c r="A46" s="1"/>
      <c r="B46" s="1"/>
      <c r="C46" s="1"/>
      <c r="D46" s="3"/>
      <c r="E46" s="3"/>
      <c r="F46" s="3"/>
      <c r="G46" s="1"/>
      <c r="H46" s="1"/>
      <c r="I46" s="1"/>
      <c r="J46" s="1"/>
      <c r="K46" s="1"/>
      <c r="L46" s="1"/>
      <c r="M46" s="59"/>
      <c r="N46" s="27"/>
      <c r="O46" s="28"/>
      <c r="P46" s="29"/>
      <c r="Q46" s="29"/>
      <c r="R46" s="29"/>
      <c r="S46" s="29"/>
      <c r="T46" s="66"/>
      <c r="U46" s="30"/>
      <c r="V46" s="69"/>
      <c r="W46" s="30"/>
      <c r="X46" s="32"/>
      <c r="Y46" s="33"/>
      <c r="Z46" s="33"/>
      <c r="AA46" s="33"/>
      <c r="AB46" s="33"/>
    </row>
    <row r="47" spans="1:29" ht="14.25">
      <c r="A47" s="1"/>
      <c r="B47" s="1"/>
      <c r="C47" s="1"/>
      <c r="D47" s="3"/>
      <c r="E47" s="3"/>
      <c r="F47" s="3"/>
      <c r="G47" s="1"/>
      <c r="H47" s="1"/>
      <c r="I47" s="1"/>
      <c r="J47" s="1"/>
      <c r="K47" s="1"/>
      <c r="L47" s="1"/>
      <c r="M47" s="30"/>
      <c r="N47" s="27"/>
      <c r="O47" s="28"/>
      <c r="P47" s="29"/>
      <c r="Q47" s="29"/>
      <c r="R47" s="29"/>
      <c r="S47" s="29"/>
      <c r="T47" s="66"/>
      <c r="U47" s="30"/>
      <c r="V47" s="69"/>
      <c r="W47" s="30"/>
      <c r="X47" s="32"/>
      <c r="Y47" s="33"/>
      <c r="Z47" s="33"/>
      <c r="AA47" s="33"/>
      <c r="AB47" s="33"/>
    </row>
    <row r="48" spans="1:29" ht="14.25">
      <c r="A48" s="1"/>
      <c r="B48" s="1"/>
      <c r="C48" s="1"/>
      <c r="D48" s="3"/>
      <c r="E48" s="3"/>
      <c r="F48" s="3"/>
      <c r="G48" s="1"/>
      <c r="H48" s="1"/>
      <c r="I48" s="1"/>
      <c r="J48" s="1"/>
      <c r="K48" s="1"/>
      <c r="L48" s="1"/>
      <c r="M48" s="30"/>
      <c r="N48" s="27"/>
      <c r="O48" s="28"/>
      <c r="P48" s="29"/>
      <c r="Q48" s="29"/>
      <c r="R48" s="29"/>
      <c r="S48" s="29"/>
      <c r="T48" s="66"/>
      <c r="U48" s="30"/>
      <c r="V48" s="69"/>
      <c r="W48" s="30"/>
      <c r="X48" s="32"/>
      <c r="Y48" s="33"/>
      <c r="Z48" s="33"/>
      <c r="AA48" s="33"/>
      <c r="AB48" s="33"/>
    </row>
    <row r="49" spans="1:28" ht="14.25">
      <c r="A49" s="1"/>
      <c r="B49" s="1"/>
      <c r="C49" s="1"/>
      <c r="D49" s="3"/>
      <c r="E49" s="3"/>
      <c r="F49" s="3"/>
      <c r="G49" s="1"/>
      <c r="H49" s="1"/>
      <c r="I49" s="1"/>
      <c r="J49" s="1"/>
      <c r="K49" s="1"/>
      <c r="L49" s="1"/>
      <c r="M49" s="30"/>
      <c r="N49" s="30"/>
      <c r="O49" s="51"/>
      <c r="P49" s="52"/>
      <c r="Q49" s="52"/>
      <c r="R49" s="52"/>
      <c r="S49" s="52"/>
      <c r="T49" s="67"/>
      <c r="U49" s="30"/>
      <c r="V49" s="69"/>
      <c r="W49" s="30"/>
      <c r="X49" s="32"/>
      <c r="Y49" s="33"/>
      <c r="Z49" s="33"/>
      <c r="AA49" s="33"/>
      <c r="AB49" s="33"/>
    </row>
    <row r="50" spans="1:28" ht="14.25">
      <c r="A50" s="1"/>
      <c r="B50" s="1"/>
      <c r="C50" s="1"/>
      <c r="D50" s="3"/>
      <c r="E50" s="3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0"/>
      <c r="V50" s="69"/>
      <c r="W50" s="30"/>
      <c r="X50" s="32"/>
      <c r="Y50" s="33"/>
      <c r="Z50" s="33"/>
      <c r="AA50" s="33"/>
      <c r="AB50" s="33"/>
    </row>
    <row r="51" spans="1:28" ht="14.25">
      <c r="A51" s="1"/>
      <c r="B51" s="1"/>
      <c r="C51" s="1"/>
      <c r="D51" s="3"/>
      <c r="E51" s="3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0"/>
      <c r="V51" s="69"/>
      <c r="W51" s="30"/>
      <c r="X51" s="32"/>
      <c r="Y51" s="33"/>
      <c r="Z51" s="33"/>
      <c r="AA51" s="33"/>
      <c r="AB51" s="33"/>
    </row>
    <row r="52" spans="1:28" ht="14.25">
      <c r="A52" s="1"/>
      <c r="B52" s="1"/>
      <c r="C52" s="1"/>
      <c r="D52" s="3"/>
      <c r="E52" s="3"/>
      <c r="F52" s="3"/>
      <c r="G52" s="1"/>
      <c r="H52" s="1"/>
      <c r="I52" s="1"/>
      <c r="J52" s="1"/>
      <c r="K52" s="1"/>
      <c r="L52" s="1"/>
      <c r="M52" s="1"/>
      <c r="N52" s="1"/>
      <c r="P52" s="63"/>
      <c r="Q52" s="63"/>
      <c r="R52" s="63"/>
      <c r="S52" s="63"/>
      <c r="T52" s="63"/>
      <c r="U52" s="30"/>
      <c r="V52" s="69"/>
      <c r="W52" s="30"/>
      <c r="X52" s="32"/>
      <c r="Y52" s="33"/>
      <c r="Z52" s="33"/>
      <c r="AA52" s="33"/>
      <c r="AB52" s="33"/>
    </row>
    <row r="53" spans="1:28" ht="14.25">
      <c r="A53" s="1"/>
      <c r="B53" s="1"/>
      <c r="C53" s="1"/>
      <c r="D53" s="3"/>
      <c r="E53" s="3"/>
      <c r="F53" s="3"/>
      <c r="G53" s="1"/>
      <c r="H53" s="1"/>
      <c r="I53" s="1"/>
      <c r="J53" s="1"/>
      <c r="K53" s="1"/>
      <c r="L53" s="1"/>
      <c r="M53" s="1"/>
      <c r="N53" s="1"/>
      <c r="P53" s="64"/>
      <c r="Q53" s="64"/>
      <c r="R53" s="64"/>
      <c r="S53" s="64"/>
      <c r="T53" s="64"/>
      <c r="U53" s="30"/>
      <c r="V53" s="69"/>
      <c r="W53" s="30"/>
      <c r="X53" s="32"/>
      <c r="Y53" s="33"/>
      <c r="Z53" s="33"/>
      <c r="AA53" s="33"/>
      <c r="AB53" s="33"/>
    </row>
    <row r="54" spans="1:28" ht="14.25">
      <c r="A54" s="1"/>
      <c r="B54" s="1"/>
      <c r="C54" s="1"/>
      <c r="D54" s="3"/>
      <c r="E54" s="3"/>
      <c r="F54" s="3"/>
      <c r="G54" s="1"/>
      <c r="H54" s="1"/>
      <c r="I54" s="1"/>
      <c r="J54" s="1"/>
      <c r="K54" s="1"/>
      <c r="L54" s="1"/>
      <c r="M54" s="1"/>
      <c r="N54" s="1"/>
      <c r="O54" s="62"/>
      <c r="P54" s="1"/>
      <c r="Q54" s="1"/>
      <c r="R54" s="1"/>
      <c r="S54" s="1"/>
      <c r="T54" s="1"/>
      <c r="U54" s="30"/>
      <c r="V54" s="69"/>
      <c r="W54" s="24"/>
      <c r="X54" s="32"/>
      <c r="Y54" s="33"/>
      <c r="Z54" s="33"/>
      <c r="AA54" s="33"/>
      <c r="AB54" s="33"/>
    </row>
    <row r="55" spans="1:28" ht="14.25">
      <c r="A55" s="1"/>
      <c r="B55" s="1"/>
      <c r="C55" s="1"/>
      <c r="D55" s="3"/>
      <c r="E55" s="3"/>
      <c r="F55" s="3"/>
      <c r="G55" s="1"/>
      <c r="H55" s="1"/>
      <c r="I55" s="1"/>
      <c r="J55" s="1"/>
      <c r="K55" s="1"/>
      <c r="L55" s="1"/>
      <c r="M55" s="1"/>
      <c r="N55" s="1"/>
      <c r="O55" s="64"/>
      <c r="P55" s="1"/>
      <c r="Q55" s="1"/>
      <c r="R55" s="1"/>
      <c r="S55" s="1"/>
      <c r="T55" s="1"/>
      <c r="U55" s="30"/>
      <c r="V55" s="69"/>
      <c r="W55" s="30"/>
      <c r="X55" s="32"/>
      <c r="Y55" s="33"/>
      <c r="Z55" s="33"/>
      <c r="AA55" s="33"/>
      <c r="AB55" s="33"/>
    </row>
    <row r="56" spans="1:28" ht="14.25">
      <c r="A56" s="1"/>
      <c r="B56" s="1"/>
      <c r="C56" s="1"/>
      <c r="D56" s="3"/>
      <c r="E56" s="3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0"/>
      <c r="V56" s="69"/>
      <c r="W56" s="23"/>
      <c r="X56" s="32"/>
      <c r="Y56" s="33"/>
      <c r="Z56" s="33"/>
      <c r="AA56" s="33"/>
      <c r="AB56" s="33"/>
    </row>
    <row r="57" spans="1:28" ht="14.25">
      <c r="A57" s="1"/>
      <c r="B57" s="1"/>
      <c r="C57" s="1"/>
      <c r="D57" s="3"/>
      <c r="E57" s="3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0"/>
      <c r="V57" s="69"/>
      <c r="W57" s="23"/>
      <c r="X57" s="32"/>
      <c r="Y57" s="33"/>
      <c r="Z57" s="33"/>
      <c r="AA57" s="33"/>
      <c r="AB57" s="33"/>
    </row>
    <row r="58" spans="1:28" ht="14.25">
      <c r="A58" s="1"/>
      <c r="B58" s="1"/>
      <c r="C58" s="1"/>
      <c r="D58" s="3"/>
      <c r="E58" s="3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0"/>
      <c r="V58" s="69"/>
      <c r="W58" s="23"/>
      <c r="X58" s="32"/>
      <c r="Y58" s="33"/>
      <c r="Z58" s="33"/>
      <c r="AA58" s="33"/>
      <c r="AB58" s="33"/>
    </row>
    <row r="59" spans="1:28" ht="14.25">
      <c r="A59" s="1"/>
      <c r="B59" s="1"/>
      <c r="C59" s="1"/>
      <c r="D59" s="3"/>
      <c r="E59" s="3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0"/>
      <c r="V59" s="69"/>
      <c r="W59" s="23"/>
      <c r="X59" s="32"/>
      <c r="Y59" s="33"/>
      <c r="Z59" s="33"/>
      <c r="AA59" s="33"/>
      <c r="AB59" s="33"/>
    </row>
    <row r="60" spans="1:28" ht="14.25">
      <c r="A60" s="1"/>
      <c r="B60" s="1"/>
      <c r="C60" s="1"/>
      <c r="D60" s="3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0"/>
      <c r="V60" s="69"/>
      <c r="W60" s="23"/>
      <c r="X60" s="32"/>
      <c r="Y60" s="33"/>
      <c r="Z60" s="33"/>
      <c r="AA60" s="33"/>
      <c r="AB60" s="33"/>
    </row>
    <row r="61" spans="1:28" ht="14.25">
      <c r="A61" s="1"/>
      <c r="B61" s="1"/>
      <c r="C61" s="1"/>
      <c r="D61" s="3"/>
      <c r="E61" s="3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0"/>
      <c r="V61" s="69"/>
      <c r="W61" s="23"/>
      <c r="X61" s="32"/>
      <c r="Y61" s="33"/>
      <c r="Z61" s="33"/>
      <c r="AA61" s="33"/>
      <c r="AB61" s="33"/>
    </row>
    <row r="62" spans="1:28" ht="14.25">
      <c r="A62" s="1"/>
      <c r="B62" s="1"/>
      <c r="C62" s="1"/>
      <c r="D62" s="3"/>
      <c r="E62" s="3"/>
      <c r="F62" s="3"/>
      <c r="G62" s="1"/>
      <c r="H62" s="1"/>
      <c r="I62" s="1"/>
      <c r="J62" s="1"/>
      <c r="K62" s="1"/>
      <c r="L62" s="1"/>
      <c r="M62" s="25"/>
      <c r="N62" s="25"/>
      <c r="O62" s="25"/>
      <c r="P62" s="25"/>
      <c r="Q62" s="25"/>
      <c r="R62" s="25"/>
      <c r="S62" s="25"/>
      <c r="T62" s="25"/>
      <c r="U62" s="30"/>
      <c r="V62" s="69"/>
      <c r="W62" s="23"/>
      <c r="X62" s="32"/>
      <c r="Y62" s="33"/>
      <c r="Z62" s="33"/>
      <c r="AA62" s="33"/>
      <c r="AB62" s="33"/>
    </row>
    <row r="63" spans="1:28" ht="14.25">
      <c r="A63" s="1"/>
      <c r="B63" s="1"/>
      <c r="C63" s="1"/>
      <c r="D63" s="3"/>
      <c r="E63" s="3"/>
      <c r="F63" s="3"/>
      <c r="G63" s="1"/>
      <c r="H63" s="1"/>
      <c r="I63" s="1"/>
      <c r="J63" s="1"/>
      <c r="K63" s="1"/>
      <c r="L63" s="1"/>
      <c r="M63" s="25"/>
      <c r="N63" s="25"/>
      <c r="O63" s="25"/>
      <c r="P63" s="25"/>
      <c r="Q63" s="25"/>
      <c r="R63" s="25"/>
      <c r="S63" s="25"/>
      <c r="T63" s="25"/>
      <c r="U63" s="30"/>
      <c r="V63" s="69"/>
      <c r="W63" s="23"/>
      <c r="X63" s="32"/>
      <c r="Y63" s="33"/>
      <c r="Z63" s="33"/>
      <c r="AA63" s="33"/>
      <c r="AB63" s="33"/>
    </row>
    <row r="64" spans="1:28" ht="14.25">
      <c r="A64" s="1"/>
      <c r="B64" s="1"/>
      <c r="C64" s="1"/>
      <c r="D64" s="3"/>
      <c r="E64" s="3"/>
      <c r="F64" s="3"/>
      <c r="G64" s="1"/>
      <c r="H64" s="1"/>
      <c r="I64" s="1"/>
      <c r="J64" s="1"/>
      <c r="K64" s="1"/>
      <c r="L64" s="1"/>
      <c r="M64" s="25"/>
      <c r="N64" s="25"/>
      <c r="O64" s="25"/>
      <c r="P64" s="25"/>
      <c r="Q64" s="25"/>
      <c r="R64" s="25"/>
      <c r="S64" s="25"/>
      <c r="T64" s="25"/>
      <c r="U64" s="30"/>
      <c r="V64" s="69"/>
      <c r="W64" s="23"/>
      <c r="X64" s="32"/>
      <c r="Y64" s="33"/>
      <c r="Z64" s="33"/>
      <c r="AA64" s="33"/>
      <c r="AB64" s="33"/>
    </row>
    <row r="65" spans="1:28" ht="14.25">
      <c r="A65" s="1"/>
      <c r="B65" s="1"/>
      <c r="C65" s="1"/>
      <c r="D65" s="3"/>
      <c r="E65" s="3"/>
      <c r="F65" s="3"/>
      <c r="G65" s="1"/>
      <c r="H65" s="1"/>
      <c r="I65" s="1"/>
      <c r="J65" s="1"/>
      <c r="K65" s="1"/>
      <c r="L65" s="1"/>
      <c r="M65" s="25"/>
      <c r="N65" s="25"/>
      <c r="O65" s="25"/>
      <c r="P65" s="25"/>
      <c r="Q65" s="25"/>
      <c r="R65" s="25"/>
      <c r="S65" s="25"/>
      <c r="T65" s="25"/>
      <c r="U65" s="30"/>
      <c r="V65" s="69"/>
      <c r="W65" s="23"/>
      <c r="X65" s="32"/>
      <c r="Y65" s="33"/>
      <c r="Z65" s="33"/>
      <c r="AA65" s="33"/>
      <c r="AB65" s="33"/>
    </row>
    <row r="66" spans="1:28" ht="14.25">
      <c r="A66" s="1"/>
      <c r="B66" s="1"/>
      <c r="C66" s="1"/>
      <c r="D66" s="3"/>
      <c r="E66" s="3"/>
      <c r="F66" s="3"/>
      <c r="G66" s="1"/>
      <c r="H66" s="1"/>
      <c r="I66" s="1"/>
      <c r="J66" s="1"/>
      <c r="K66" s="1"/>
      <c r="L66" s="1"/>
      <c r="M66" s="25"/>
      <c r="N66" s="25"/>
      <c r="O66" s="25"/>
      <c r="P66" s="25"/>
      <c r="Q66" s="25"/>
      <c r="R66" s="25"/>
      <c r="S66" s="25"/>
      <c r="T66" s="25"/>
      <c r="U66" s="30"/>
      <c r="V66" s="69"/>
      <c r="W66" s="23"/>
      <c r="X66" s="32"/>
      <c r="Y66" s="33"/>
      <c r="Z66" s="33"/>
      <c r="AA66" s="33"/>
      <c r="AB66" s="33"/>
    </row>
    <row r="67" spans="1:28" ht="14.25">
      <c r="A67" s="1"/>
      <c r="B67" s="1"/>
      <c r="C67" s="1"/>
      <c r="D67" s="3"/>
      <c r="E67" s="3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0"/>
      <c r="V67" s="69"/>
      <c r="W67" s="23"/>
      <c r="X67" s="32"/>
      <c r="Y67" s="33"/>
      <c r="Z67" s="33"/>
      <c r="AA67" s="33"/>
      <c r="AB67" s="33"/>
    </row>
    <row r="68" spans="1:28" ht="14.25">
      <c r="A68" s="1"/>
      <c r="B68" s="1"/>
      <c r="C68" s="1"/>
      <c r="D68" s="3"/>
      <c r="E68" s="3"/>
      <c r="F68" s="3"/>
      <c r="G68" s="1"/>
      <c r="H68" s="1"/>
      <c r="I68" s="1"/>
      <c r="J68" s="1"/>
      <c r="K68" s="1"/>
      <c r="L68" s="1"/>
      <c r="M68" s="25"/>
      <c r="N68" s="25"/>
      <c r="O68" s="25"/>
      <c r="P68" s="25"/>
      <c r="Q68" s="25"/>
      <c r="R68" s="25"/>
      <c r="S68" s="25"/>
      <c r="T68" s="25"/>
      <c r="U68" s="30">
        <v>70</v>
      </c>
      <c r="V68" s="74" t="s">
        <v>43</v>
      </c>
      <c r="W68" s="30" t="s">
        <v>31</v>
      </c>
      <c r="X68" s="32"/>
      <c r="Y68" s="33"/>
      <c r="Z68" s="33"/>
      <c r="AA68" s="33"/>
      <c r="AB68" s="33"/>
    </row>
    <row r="69" spans="1:28" ht="14.25">
      <c r="A69" s="1"/>
      <c r="B69" s="1"/>
      <c r="C69" s="1"/>
      <c r="D69" s="3"/>
      <c r="E69" s="3"/>
      <c r="F69" s="3"/>
      <c r="G69" s="1"/>
      <c r="H69" s="1"/>
      <c r="I69" s="1"/>
      <c r="J69" s="1"/>
      <c r="K69" s="1"/>
      <c r="L69" s="1"/>
      <c r="M69" s="25"/>
      <c r="N69" s="25"/>
      <c r="O69" s="25"/>
      <c r="P69" s="25"/>
      <c r="Q69" s="25"/>
      <c r="R69" s="25"/>
      <c r="S69" s="25"/>
      <c r="T69" s="25"/>
      <c r="U69" s="30"/>
      <c r="V69" s="69"/>
      <c r="W69" s="23"/>
      <c r="X69" s="32"/>
      <c r="Y69" s="33"/>
      <c r="Z69" s="33"/>
      <c r="AA69" s="33"/>
      <c r="AB69" s="33"/>
    </row>
    <row r="70" spans="1:28" ht="14.25">
      <c r="A70" s="1"/>
      <c r="B70" s="1"/>
      <c r="C70" s="1"/>
      <c r="D70" s="3"/>
      <c r="E70" s="3"/>
      <c r="F70" s="3"/>
      <c r="G70" s="1"/>
      <c r="H70" s="1"/>
      <c r="I70" s="1"/>
      <c r="J70" s="1"/>
      <c r="K70" s="1"/>
      <c r="L70" s="1"/>
      <c r="M70" s="25"/>
      <c r="N70" s="25"/>
      <c r="O70" s="25"/>
      <c r="P70" s="25"/>
      <c r="Q70" s="25"/>
      <c r="R70" s="25"/>
      <c r="S70" s="25"/>
      <c r="T70" s="25"/>
      <c r="U70" s="30"/>
      <c r="V70" s="69"/>
      <c r="W70" s="23"/>
      <c r="X70" s="32"/>
      <c r="Y70" s="33"/>
      <c r="Z70" s="33"/>
      <c r="AA70" s="33"/>
      <c r="AB70" s="33"/>
    </row>
    <row r="71" spans="1:28" ht="14.25">
      <c r="A71" s="1"/>
      <c r="B71" s="1"/>
      <c r="C71" s="1"/>
      <c r="D71" s="3"/>
      <c r="E71" s="3"/>
      <c r="F71" s="3"/>
      <c r="G71" s="1"/>
      <c r="H71" s="1"/>
      <c r="I71" s="1"/>
      <c r="J71" s="1"/>
      <c r="K71" s="1"/>
      <c r="L71" s="1"/>
      <c r="M71" s="25"/>
      <c r="N71" s="25"/>
      <c r="O71" s="25"/>
      <c r="P71" s="25"/>
      <c r="Q71" s="25"/>
      <c r="R71" s="25"/>
      <c r="S71" s="25"/>
      <c r="T71" s="25"/>
      <c r="U71" s="30"/>
      <c r="V71" s="69"/>
      <c r="W71" s="23"/>
      <c r="X71" s="32"/>
      <c r="Y71" s="33"/>
      <c r="Z71" s="33"/>
      <c r="AA71" s="33"/>
      <c r="AB71" s="33"/>
    </row>
    <row r="72" spans="1:28" ht="14.25">
      <c r="A72" s="1"/>
      <c r="B72" s="1"/>
      <c r="C72" s="1"/>
      <c r="D72" s="3"/>
      <c r="E72" s="3"/>
      <c r="F72" s="3"/>
      <c r="G72" s="1"/>
      <c r="H72" s="1"/>
      <c r="I72" s="1"/>
      <c r="J72" s="1"/>
      <c r="K72" s="1"/>
      <c r="L72" s="1"/>
      <c r="M72" s="25"/>
      <c r="N72" s="25"/>
      <c r="O72" s="25"/>
      <c r="P72" s="25"/>
      <c r="Q72" s="25"/>
      <c r="R72" s="25"/>
      <c r="S72" s="25"/>
      <c r="T72" s="25"/>
      <c r="U72" s="30"/>
      <c r="V72" s="69"/>
      <c r="W72" s="23"/>
      <c r="X72" s="32"/>
      <c r="Y72" s="33"/>
      <c r="Z72" s="33"/>
      <c r="AA72" s="33"/>
      <c r="AB72" s="33"/>
    </row>
    <row r="73" spans="1:28" ht="14.25">
      <c r="A73" s="1"/>
      <c r="B73" s="1"/>
      <c r="C73" s="1"/>
      <c r="D73" s="3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0"/>
      <c r="V73" s="69"/>
      <c r="W73" s="30"/>
      <c r="X73" s="32"/>
      <c r="Y73" s="33"/>
      <c r="Z73" s="33"/>
      <c r="AA73" s="33"/>
      <c r="AB73" s="33"/>
    </row>
    <row r="74" spans="1:28" ht="14.25">
      <c r="A74" s="1"/>
      <c r="B74" s="1"/>
      <c r="C74" s="1"/>
      <c r="D74" s="3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0"/>
      <c r="V74" s="69"/>
      <c r="W74" s="30"/>
      <c r="X74" s="32"/>
      <c r="Y74" s="33"/>
      <c r="Z74" s="33"/>
      <c r="AA74" s="33"/>
      <c r="AB74" s="33"/>
    </row>
    <row r="75" spans="1:28" ht="14.25">
      <c r="A75" s="1"/>
      <c r="B75" s="1"/>
      <c r="C75" s="1"/>
      <c r="D75" s="3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0"/>
      <c r="V75" s="69"/>
      <c r="W75" s="30"/>
      <c r="X75" s="28"/>
      <c r="Y75" s="28"/>
      <c r="Z75" s="28"/>
      <c r="AA75" s="28"/>
      <c r="AB75" s="29"/>
    </row>
    <row r="76" spans="1:28" ht="14.25">
      <c r="A76" s="1"/>
      <c r="B76" s="1"/>
      <c r="C76" s="1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0"/>
      <c r="V76" s="69"/>
      <c r="W76" s="24"/>
      <c r="X76" s="32"/>
      <c r="Y76" s="33"/>
      <c r="Z76" s="33"/>
      <c r="AA76" s="33"/>
      <c r="AB76" s="33"/>
    </row>
    <row r="77" spans="1:28" ht="14.25">
      <c r="A77" s="1"/>
      <c r="B77" s="1"/>
      <c r="C77" s="1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0"/>
      <c r="V77" s="69"/>
      <c r="W77" s="27"/>
      <c r="X77" s="28"/>
      <c r="Y77" s="53"/>
      <c r="Z77" s="53"/>
      <c r="AA77" s="53"/>
      <c r="AB77" s="53"/>
    </row>
    <row r="78" spans="1:28" ht="14.25">
      <c r="A78" s="1"/>
      <c r="B78" s="1"/>
      <c r="C78" s="1"/>
      <c r="D78" s="3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0"/>
      <c r="V78" s="69"/>
      <c r="W78" s="24"/>
      <c r="X78" s="28"/>
      <c r="Y78" s="53"/>
      <c r="Z78" s="53"/>
      <c r="AA78" s="53"/>
      <c r="AB78" s="53"/>
    </row>
    <row r="79" spans="1:28" ht="14.25">
      <c r="A79" s="1"/>
      <c r="B79" s="1"/>
      <c r="C79" s="1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0"/>
      <c r="V79" s="69"/>
      <c r="W79" s="30"/>
      <c r="X79" s="28"/>
      <c r="Y79" s="53"/>
      <c r="Z79" s="53"/>
      <c r="AA79" s="53"/>
      <c r="AB79" s="53"/>
    </row>
    <row r="80" spans="1:28" ht="14.25">
      <c r="A80" s="1"/>
      <c r="B80" s="1"/>
      <c r="C80" s="1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0"/>
      <c r="V80" s="69"/>
      <c r="W80" s="30"/>
      <c r="X80" s="32"/>
      <c r="Y80" s="33"/>
      <c r="Z80" s="33"/>
      <c r="AA80" s="33"/>
      <c r="AB80" s="33"/>
    </row>
    <row r="81" spans="1:28" ht="14.25">
      <c r="A81" s="1"/>
      <c r="B81" s="1"/>
      <c r="C81" s="1"/>
      <c r="D81" s="3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0"/>
      <c r="V81" s="69"/>
      <c r="W81" s="30"/>
      <c r="X81" s="32"/>
      <c r="Y81" s="33"/>
      <c r="Z81" s="33"/>
      <c r="AA81" s="33"/>
      <c r="AB81" s="33"/>
    </row>
    <row r="82" spans="1:28" ht="14.25">
      <c r="A82" s="1"/>
      <c r="B82" s="1"/>
      <c r="C82" s="1"/>
      <c r="D82" s="3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0"/>
      <c r="V82" s="69"/>
      <c r="W82" s="30"/>
      <c r="X82" s="32"/>
      <c r="Y82" s="33"/>
      <c r="Z82" s="33"/>
      <c r="AA82" s="33"/>
      <c r="AB82" s="33"/>
    </row>
    <row r="83" spans="1:28" ht="14.25">
      <c r="A83" s="1"/>
      <c r="B83" s="1"/>
      <c r="C83" s="1"/>
      <c r="D83" s="3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0"/>
      <c r="V83" s="69"/>
      <c r="W83" s="30"/>
      <c r="X83" s="32"/>
      <c r="Y83" s="33"/>
      <c r="Z83" s="33"/>
      <c r="AA83" s="33"/>
      <c r="AB83" s="33"/>
    </row>
    <row r="84" spans="1:28" ht="14.25">
      <c r="A84" s="1"/>
      <c r="B84" s="1"/>
      <c r="C84" s="1"/>
      <c r="D84" s="3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0"/>
      <c r="V84" s="69"/>
      <c r="W84" s="30"/>
      <c r="X84" s="32"/>
      <c r="Y84" s="33"/>
      <c r="Z84" s="33"/>
      <c r="AA84" s="33"/>
      <c r="AB84" s="33"/>
    </row>
    <row r="85" spans="1:28" ht="14.25">
      <c r="A85" s="1"/>
      <c r="B85" s="1"/>
      <c r="C85" s="1"/>
      <c r="D85" s="3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0"/>
      <c r="V85" s="69"/>
      <c r="W85" s="30"/>
      <c r="X85" s="28"/>
      <c r="Y85" s="53"/>
      <c r="Z85" s="53"/>
      <c r="AA85" s="53"/>
      <c r="AB85" s="53"/>
    </row>
    <row r="86" spans="1:28" ht="14.25">
      <c r="A86" s="1"/>
      <c r="B86" s="1"/>
      <c r="C86" s="1"/>
      <c r="D86" s="3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0"/>
      <c r="V86" s="69"/>
      <c r="W86" s="30"/>
      <c r="X86" s="28"/>
      <c r="Y86" s="53"/>
      <c r="Z86" s="53"/>
      <c r="AA86" s="53"/>
      <c r="AB86" s="53"/>
    </row>
    <row r="87" spans="1:28" ht="14.25">
      <c r="A87" s="1"/>
      <c r="B87" s="1"/>
      <c r="C87" s="1"/>
      <c r="D87" s="3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0"/>
      <c r="V87" s="69"/>
      <c r="W87" s="30"/>
      <c r="X87" s="28"/>
      <c r="Y87" s="53"/>
      <c r="Z87" s="53"/>
      <c r="AA87" s="53"/>
      <c r="AB87" s="53"/>
    </row>
    <row r="88" spans="1:28" ht="14.25">
      <c r="A88" s="1"/>
      <c r="B88" s="1"/>
      <c r="C88" s="1"/>
      <c r="D88" s="3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0"/>
      <c r="V88" s="69"/>
      <c r="W88" s="30"/>
      <c r="X88" s="28"/>
      <c r="Y88" s="53"/>
      <c r="Z88" s="53"/>
      <c r="AA88" s="53"/>
      <c r="AB88" s="53"/>
    </row>
    <row r="89" spans="1:28" ht="14.25">
      <c r="A89" s="1"/>
      <c r="B89" s="1"/>
      <c r="C89" s="1"/>
      <c r="D89" s="3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0"/>
      <c r="V89" s="69"/>
      <c r="W89" s="30"/>
      <c r="X89" s="28"/>
      <c r="Y89" s="53"/>
      <c r="Z89" s="53"/>
      <c r="AA89" s="53"/>
      <c r="AB89" s="53"/>
    </row>
    <row r="90" spans="1:28" ht="14.25">
      <c r="A90" s="1"/>
      <c r="B90" s="1"/>
      <c r="C90" s="1"/>
      <c r="D90" s="3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8" ht="14.25">
      <c r="A91" s="1"/>
      <c r="B91" s="1"/>
      <c r="C91" s="1"/>
      <c r="D91" s="3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8" ht="14.25">
      <c r="B92" s="1"/>
      <c r="C92" s="1"/>
      <c r="D92" s="3"/>
      <c r="E92" s="3"/>
      <c r="F92" s="3"/>
      <c r="G92" s="1"/>
      <c r="H92" s="1"/>
      <c r="I92" s="1"/>
      <c r="J92" s="1"/>
      <c r="K92" s="1"/>
    </row>
    <row r="93" spans="1:28" ht="14.25">
      <c r="B93" s="1"/>
      <c r="C93" s="1"/>
      <c r="D93" s="3"/>
      <c r="E93" s="3"/>
      <c r="F93" s="3"/>
      <c r="G93" s="1"/>
      <c r="H93" s="1"/>
      <c r="I93" s="1"/>
      <c r="J93" s="1"/>
      <c r="K93" s="1"/>
    </row>
    <row r="94" spans="1:28" ht="14.25">
      <c r="B94" s="1"/>
      <c r="C94" s="1"/>
      <c r="D94" s="3"/>
      <c r="E94" s="3"/>
      <c r="F94" s="3"/>
      <c r="G94" s="1"/>
      <c r="H94" s="1"/>
      <c r="I94" s="1"/>
      <c r="J94" s="1"/>
      <c r="K94" s="1"/>
    </row>
  </sheetData>
  <mergeCells count="5">
    <mergeCell ref="B7:B9"/>
    <mergeCell ref="B24:B26"/>
    <mergeCell ref="B18:B19"/>
    <mergeCell ref="B20:B21"/>
    <mergeCell ref="B22:B23"/>
  </mergeCells>
  <phoneticPr fontId="3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食事摂取量算出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Yoshimi Yamashima</dc:creator>
  <cp:lastModifiedBy>user</cp:lastModifiedBy>
  <dcterms:created xsi:type="dcterms:W3CDTF">2022-11-28T14:51:37Z</dcterms:created>
  <dcterms:modified xsi:type="dcterms:W3CDTF">2023-06-13T02:14:07Z</dcterms:modified>
</cp:coreProperties>
</file>