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ILFSV\kenf1305$\20_施設事業担当\R8\R8_ロボット・ＩＣＴ導入支援\R9受付（相談）\01 事前協議受付\01ロボット導入\"/>
    </mc:Choice>
  </mc:AlternateContent>
  <xr:revisionPtr revIDLastSave="0" documentId="13_ncr:1_{390FBBCE-AFFC-422F-8D26-319CF6C7497B}" xr6:coauthVersionLast="47" xr6:coauthVersionMax="47" xr10:uidLastSave="{00000000-0000-0000-0000-000000000000}"/>
  <bookViews>
    <workbookView xWindow="-60" yWindow="-60" windowWidth="28920" windowHeight="15600" xr2:uid="{90B63FD7-EF85-414D-8C6E-7C4C41E8D1AF}"/>
  </bookViews>
  <sheets>
    <sheet name="別紙1-1 介護ロボット等導入支援　" sheetId="3" r:id="rId1"/>
  </sheets>
  <definedNames>
    <definedName name="_Order1" hidden="1">255</definedName>
    <definedName name="_Order2" hidden="1">255</definedName>
    <definedName name="_xlnm.Print_Area" localSheetId="0">'別紙1-1 介護ロボット等導入支援　'!$A$1:$P$42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" i="3" l="1"/>
  <c r="K5" i="3" a="1"/>
  <c r="K5" i="3" s="1"/>
  <c r="D6" i="3"/>
  <c r="J6" i="3"/>
  <c r="L6" i="3" s="1"/>
  <c r="M6" i="3" s="1"/>
  <c r="K6" i="3" a="1"/>
  <c r="K6" i="3" s="1"/>
  <c r="D7" i="3"/>
  <c r="J7" i="3"/>
  <c r="K7" i="3" a="1"/>
  <c r="K7" i="3"/>
  <c r="D8" i="3"/>
  <c r="J8" i="3"/>
  <c r="K8" i="3" a="1"/>
  <c r="K8" i="3" s="1"/>
  <c r="D9" i="3"/>
  <c r="J9" i="3"/>
  <c r="K9" i="3" a="1"/>
  <c r="K9" i="3"/>
  <c r="D10" i="3"/>
  <c r="J10" i="3"/>
  <c r="K10" i="3" a="1"/>
  <c r="K10" i="3" s="1"/>
  <c r="D11" i="3"/>
  <c r="J11" i="3"/>
  <c r="K11" i="3" a="1"/>
  <c r="K11" i="3" s="1"/>
  <c r="D12" i="3"/>
  <c r="J12" i="3"/>
  <c r="K12" i="3" a="1"/>
  <c r="K12" i="3"/>
  <c r="D13" i="3"/>
  <c r="J13" i="3"/>
  <c r="K13" i="3" a="1"/>
  <c r="K13" i="3" s="1"/>
  <c r="D14" i="3"/>
  <c r="J14" i="3"/>
  <c r="K14" i="3" a="1"/>
  <c r="K14" i="3" s="1"/>
  <c r="D15" i="3"/>
  <c r="J15" i="3"/>
  <c r="K15" i="3" a="1"/>
  <c r="K15" i="3"/>
  <c r="D16" i="3"/>
  <c r="J16" i="3"/>
  <c r="K16" i="3" a="1"/>
  <c r="K16" i="3"/>
  <c r="L16" i="3"/>
  <c r="M16" i="3" s="1"/>
  <c r="D17" i="3"/>
  <c r="J17" i="3"/>
  <c r="K17" i="3" a="1"/>
  <c r="K17" i="3"/>
  <c r="D18" i="3"/>
  <c r="J18" i="3"/>
  <c r="K18" i="3" a="1"/>
  <c r="K18" i="3" s="1"/>
  <c r="D19" i="3"/>
  <c r="J19" i="3"/>
  <c r="K19" i="3" a="1"/>
  <c r="K19" i="3" s="1"/>
  <c r="D20" i="3"/>
  <c r="J20" i="3"/>
  <c r="K20" i="3" a="1"/>
  <c r="K20" i="3" s="1"/>
  <c r="D21" i="3"/>
  <c r="J21" i="3"/>
  <c r="K21" i="3" a="1"/>
  <c r="K21" i="3" s="1"/>
  <c r="D22" i="3"/>
  <c r="J22" i="3"/>
  <c r="K22" i="3" a="1"/>
  <c r="K22" i="3" s="1"/>
  <c r="D23" i="3"/>
  <c r="J23" i="3"/>
  <c r="K23" i="3" a="1"/>
  <c r="K23" i="3" s="1"/>
  <c r="D24" i="3"/>
  <c r="J24" i="3"/>
  <c r="L24" i="3" s="1"/>
  <c r="M24" i="3" s="1"/>
  <c r="K24" i="3" a="1"/>
  <c r="K24" i="3"/>
  <c r="D25" i="3"/>
  <c r="J25" i="3"/>
  <c r="K25" i="3" a="1"/>
  <c r="K25" i="3" s="1"/>
  <c r="D26" i="3"/>
  <c r="J26" i="3"/>
  <c r="K26" i="3" a="1"/>
  <c r="K26" i="3" s="1"/>
  <c r="D27" i="3"/>
  <c r="J27" i="3"/>
  <c r="K27" i="3" a="1"/>
  <c r="K27" i="3" s="1"/>
  <c r="D28" i="3"/>
  <c r="J28" i="3"/>
  <c r="K28" i="3" a="1"/>
  <c r="K28" i="3" s="1"/>
  <c r="D29" i="3"/>
  <c r="J29" i="3"/>
  <c r="K29" i="3" a="1"/>
  <c r="K29" i="3" s="1"/>
  <c r="L5" i="3" l="1"/>
  <c r="M5" i="3" s="1"/>
  <c r="N6" i="3"/>
  <c r="O6" i="3" s="1"/>
  <c r="P6" i="3" s="1"/>
  <c r="L13" i="3"/>
  <c r="M13" i="3" s="1"/>
  <c r="L28" i="3"/>
  <c r="M28" i="3" s="1"/>
  <c r="L21" i="3"/>
  <c r="M21" i="3" s="1"/>
  <c r="L20" i="3"/>
  <c r="M20" i="3" s="1"/>
  <c r="L12" i="3"/>
  <c r="M12" i="3" s="1"/>
  <c r="L8" i="3"/>
  <c r="M8" i="3" s="1"/>
  <c r="L29" i="3"/>
  <c r="M29" i="3" s="1"/>
  <c r="N25" i="3"/>
  <c r="O25" i="3" s="1"/>
  <c r="L15" i="3"/>
  <c r="M15" i="3" s="1"/>
  <c r="N9" i="3"/>
  <c r="O9" i="3" s="1"/>
  <c r="P9" i="3" s="1"/>
  <c r="L7" i="3"/>
  <c r="M7" i="3" s="1"/>
  <c r="L23" i="3"/>
  <c r="M23" i="3" s="1"/>
  <c r="N17" i="3"/>
  <c r="O17" i="3" s="1"/>
  <c r="P17" i="3" s="1"/>
  <c r="L22" i="3"/>
  <c r="M22" i="3" s="1"/>
  <c r="L14" i="3"/>
  <c r="M14" i="3" s="1"/>
  <c r="L19" i="3"/>
  <c r="M19" i="3" s="1"/>
  <c r="N11" i="3"/>
  <c r="O11" i="3" s="1"/>
  <c r="P11" i="3" s="1"/>
  <c r="N10" i="3"/>
  <c r="O10" i="3" s="1"/>
  <c r="P10" i="3" s="1"/>
  <c r="N20" i="3"/>
  <c r="O20" i="3" s="1"/>
  <c r="N16" i="3"/>
  <c r="O16" i="3" s="1"/>
  <c r="N8" i="3"/>
  <c r="O8" i="3" s="1"/>
  <c r="P8" i="3" s="1"/>
  <c r="L27" i="3"/>
  <c r="M27" i="3" s="1"/>
  <c r="N7" i="3"/>
  <c r="O7" i="3" s="1"/>
  <c r="P7" i="3" s="1"/>
  <c r="L11" i="3"/>
  <c r="M11" i="3" s="1"/>
  <c r="N27" i="3"/>
  <c r="N24" i="3"/>
  <c r="L9" i="3"/>
  <c r="M9" i="3" s="1"/>
  <c r="L10" i="3"/>
  <c r="M10" i="3" s="1"/>
  <c r="L17" i="3"/>
  <c r="M17" i="3" s="1"/>
  <c r="L26" i="3"/>
  <c r="M26" i="3" s="1"/>
  <c r="N23" i="3"/>
  <c r="N12" i="3"/>
  <c r="N21" i="3"/>
  <c r="N13" i="3"/>
  <c r="N26" i="3"/>
  <c r="N22" i="3"/>
  <c r="N19" i="3"/>
  <c r="N28" i="3"/>
  <c r="L18" i="3"/>
  <c r="M18" i="3" s="1"/>
  <c r="N15" i="3"/>
  <c r="N29" i="3"/>
  <c r="L25" i="3"/>
  <c r="M25" i="3" s="1"/>
  <c r="N18" i="3"/>
  <c r="N14" i="3"/>
  <c r="P25" i="3" l="1"/>
  <c r="P20" i="3"/>
  <c r="M30" i="3"/>
  <c r="P16" i="3"/>
  <c r="N5" i="3"/>
  <c r="N30" i="3" s="1"/>
  <c r="O21" i="3"/>
  <c r="P21" i="3" s="1"/>
  <c r="O28" i="3"/>
  <c r="P28" i="3"/>
  <c r="O19" i="3"/>
  <c r="P19" i="3" s="1"/>
  <c r="O22" i="3"/>
  <c r="P22" i="3" s="1"/>
  <c r="O26" i="3"/>
  <c r="P26" i="3" s="1"/>
  <c r="O27" i="3"/>
  <c r="P27" i="3" s="1"/>
  <c r="O18" i="3"/>
  <c r="P18" i="3" s="1"/>
  <c r="O24" i="3"/>
  <c r="P24" i="3" s="1"/>
  <c r="O14" i="3"/>
  <c r="P14" i="3" s="1"/>
  <c r="O12" i="3"/>
  <c r="P12" i="3" s="1"/>
  <c r="O23" i="3"/>
  <c r="P23" i="3" s="1"/>
  <c r="O29" i="3"/>
  <c r="P29" i="3" s="1"/>
  <c r="O15" i="3"/>
  <c r="P15" i="3" s="1"/>
  <c r="O13" i="3"/>
  <c r="P13" i="3" s="1"/>
  <c r="O5" i="3" l="1"/>
  <c r="P5" i="3" s="1"/>
  <c r="P3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<sst xmlns="http://schemas.openxmlformats.org/spreadsheetml/2006/main" count="223" uniqueCount="61">
  <si>
    <t>栄養管理支援</t>
    <rPh sb="0" eb="2">
      <t>エイヨウ</t>
    </rPh>
    <rPh sb="2" eb="4">
      <t>カンリ</t>
    </rPh>
    <rPh sb="4" eb="6">
      <t>シエン</t>
    </rPh>
    <phoneticPr fontId="4"/>
  </si>
  <si>
    <t>機能訓練支援</t>
    <rPh sb="0" eb="2">
      <t>キノウ</t>
    </rPh>
    <rPh sb="2" eb="4">
      <t>クンレン</t>
    </rPh>
    <rPh sb="4" eb="6">
      <t>シエン</t>
    </rPh>
    <phoneticPr fontId="4"/>
  </si>
  <si>
    <t>入浴支援</t>
    <phoneticPr fontId="4"/>
  </si>
  <si>
    <t>見守り・コミュニケーション</t>
    <phoneticPr fontId="4"/>
  </si>
  <si>
    <t>排泄支援</t>
    <phoneticPr fontId="4"/>
  </si>
  <si>
    <t>移動支援</t>
    <phoneticPr fontId="4"/>
  </si>
  <si>
    <t>移乗介護</t>
    <phoneticPr fontId="4"/>
  </si>
  <si>
    <t>保育所等訪問支援</t>
  </si>
  <si>
    <t>居宅訪問型児童発達支援</t>
  </si>
  <si>
    <t>放課後等デイサービス</t>
  </si>
  <si>
    <t>児童発達支援</t>
  </si>
  <si>
    <t>障害児入所施設</t>
  </si>
  <si>
    <t>地域定着支援</t>
  </si>
  <si>
    <t>地域移行支援</t>
  </si>
  <si>
    <t>計画相談支援</t>
  </si>
  <si>
    <t>行動援護</t>
  </si>
  <si>
    <t>同行援護</t>
  </si>
  <si>
    <t>重度訪問介護</t>
    <phoneticPr fontId="4"/>
  </si>
  <si>
    <t>居宅介護</t>
    <phoneticPr fontId="4"/>
  </si>
  <si>
    <t>短期入所</t>
    <phoneticPr fontId="4"/>
  </si>
  <si>
    <t>自立生活援助</t>
    <phoneticPr fontId="4"/>
  </si>
  <si>
    <t>就労選択支援</t>
    <rPh sb="2" eb="4">
      <t>センタク</t>
    </rPh>
    <phoneticPr fontId="4"/>
  </si>
  <si>
    <t>就労定着支援</t>
    <phoneticPr fontId="4"/>
  </si>
  <si>
    <t>就労継続支援B型</t>
  </si>
  <si>
    <t>就労継続支援A型</t>
  </si>
  <si>
    <t>就労移行支援</t>
    <phoneticPr fontId="4"/>
  </si>
  <si>
    <t>自立訓練</t>
    <phoneticPr fontId="4"/>
  </si>
  <si>
    <t>生活介護</t>
  </si>
  <si>
    <t>療養介護</t>
  </si>
  <si>
    <t>グループホーム</t>
    <phoneticPr fontId="4"/>
  </si>
  <si>
    <t>障害者支援施設</t>
    <phoneticPr fontId="4"/>
  </si>
  <si>
    <t>（注４）</t>
    <rPh sb="1" eb="2">
      <t>チュウ</t>
    </rPh>
    <phoneticPr fontId="4"/>
  </si>
  <si>
    <t>機器をリース等により導入する場合、年度末までのリース等に要する料金を「Ｂ」欄に記載すること。</t>
    <rPh sb="0" eb="2">
      <t>キキ</t>
    </rPh>
    <rPh sb="6" eb="7">
      <t>トウ</t>
    </rPh>
    <rPh sb="10" eb="12">
      <t>ドウニュウ</t>
    </rPh>
    <rPh sb="14" eb="16">
      <t>バアイ</t>
    </rPh>
    <rPh sb="17" eb="19">
      <t>ネンド</t>
    </rPh>
    <rPh sb="19" eb="20">
      <t>マツ</t>
    </rPh>
    <rPh sb="26" eb="27">
      <t>トウ</t>
    </rPh>
    <rPh sb="28" eb="29">
      <t>ヨウ</t>
    </rPh>
    <rPh sb="31" eb="33">
      <t>リョウキン</t>
    </rPh>
    <rPh sb="37" eb="38">
      <t>ラン</t>
    </rPh>
    <rPh sb="39" eb="41">
      <t>キサイ</t>
    </rPh>
    <phoneticPr fontId="4"/>
  </si>
  <si>
    <t>（注３）</t>
    <rPh sb="1" eb="2">
      <t>チュウ</t>
    </rPh>
    <phoneticPr fontId="4"/>
  </si>
  <si>
    <t>「Ａ」欄は、「移乗介護」、「移動支援」、「排泄支援」、「見守り・コミュニケーション」、「入浴支援」、「機能訓練支援」、「栄養管理支援」から選択すること。</t>
    <rPh sb="3" eb="4">
      <t>ラン</t>
    </rPh>
    <rPh sb="7" eb="9">
      <t>イジョウ</t>
    </rPh>
    <rPh sb="9" eb="11">
      <t>カイゴ</t>
    </rPh>
    <rPh sb="14" eb="16">
      <t>イドウ</t>
    </rPh>
    <rPh sb="16" eb="18">
      <t>シエン</t>
    </rPh>
    <rPh sb="21" eb="23">
      <t>ハイセツ</t>
    </rPh>
    <rPh sb="23" eb="25">
      <t>シエン</t>
    </rPh>
    <rPh sb="28" eb="30">
      <t>ミマモ</t>
    </rPh>
    <rPh sb="44" eb="46">
      <t>ニュウヨク</t>
    </rPh>
    <rPh sb="46" eb="48">
      <t>シエン</t>
    </rPh>
    <rPh sb="69" eb="71">
      <t>センタク</t>
    </rPh>
    <phoneticPr fontId="4"/>
  </si>
  <si>
    <t>（注２）</t>
    <rPh sb="1" eb="2">
      <t>チュウ</t>
    </rPh>
    <phoneticPr fontId="4"/>
  </si>
  <si>
    <t>「導入機器名」には、補助対象となるロボット機器を記載。それ以外の付属品等は本体機器に含めて記載すること。</t>
    <phoneticPr fontId="4"/>
  </si>
  <si>
    <t>（注１）</t>
    <rPh sb="1" eb="2">
      <t>チュウ</t>
    </rPh>
    <phoneticPr fontId="4"/>
  </si>
  <si>
    <t>障害者支援施設</t>
    <rPh sb="0" eb="7">
      <t>ショウガイシャシエンシセツ</t>
    </rPh>
    <phoneticPr fontId="4"/>
  </si>
  <si>
    <t>上限額</t>
    <rPh sb="0" eb="3">
      <t>ジョウゲンガク</t>
    </rPh>
    <phoneticPr fontId="4"/>
  </si>
  <si>
    <t>事業所</t>
    <rPh sb="0" eb="3">
      <t>ジギョウショ</t>
    </rPh>
    <phoneticPr fontId="4"/>
  </si>
  <si>
    <t>＜施設・事業所単位＞
選定額
（K）</t>
    <rPh sb="1" eb="3">
      <t>シセツ</t>
    </rPh>
    <rPh sb="4" eb="7">
      <t>ジギョウショ</t>
    </rPh>
    <rPh sb="7" eb="9">
      <t>タンイ</t>
    </rPh>
    <rPh sb="11" eb="13">
      <t>センテイ</t>
    </rPh>
    <rPh sb="13" eb="14">
      <t>ガク</t>
    </rPh>
    <phoneticPr fontId="4"/>
  </si>
  <si>
    <t>＜施設・事業所別の補助上限額＞
（障害者支援施設：210万円
グループホーム：150万円
その他事業所：120万円）
（Ｊ）</t>
    <rPh sb="1" eb="3">
      <t>シセツ</t>
    </rPh>
    <rPh sb="4" eb="7">
      <t>ジギョウショ</t>
    </rPh>
    <rPh sb="7" eb="8">
      <t>ベツ</t>
    </rPh>
    <rPh sb="9" eb="11">
      <t>ホジョ</t>
    </rPh>
    <rPh sb="11" eb="14">
      <t>ジョウゲンガク</t>
    </rPh>
    <rPh sb="17" eb="20">
      <t>ショウガイシャ</t>
    </rPh>
    <rPh sb="20" eb="22">
      <t>シエン</t>
    </rPh>
    <rPh sb="22" eb="24">
      <t>シセツ</t>
    </rPh>
    <rPh sb="28" eb="30">
      <t>マンエン</t>
    </rPh>
    <rPh sb="42" eb="44">
      <t>マンエン</t>
    </rPh>
    <rPh sb="47" eb="48">
      <t>タ</t>
    </rPh>
    <rPh sb="48" eb="51">
      <t>ジギョウショ</t>
    </rPh>
    <rPh sb="55" eb="57">
      <t>マンエン</t>
    </rPh>
    <phoneticPr fontId="4"/>
  </si>
  <si>
    <t>＜施設・事業所単位＞
対象経費の支出予定額
（Ｉ）</t>
    <rPh sb="1" eb="3">
      <t>シセツ</t>
    </rPh>
    <rPh sb="4" eb="6">
      <t>ジギョウ</t>
    </rPh>
    <rPh sb="6" eb="7">
      <t>ショ</t>
    </rPh>
    <rPh sb="7" eb="9">
      <t>タンイ</t>
    </rPh>
    <rPh sb="11" eb="13">
      <t>タイショウ</t>
    </rPh>
    <rPh sb="13" eb="15">
      <t>ケイヒ</t>
    </rPh>
    <rPh sb="16" eb="18">
      <t>シシュツ</t>
    </rPh>
    <rPh sb="18" eb="20">
      <t>ヨテイ</t>
    </rPh>
    <rPh sb="20" eb="21">
      <t>ガク</t>
    </rPh>
    <phoneticPr fontId="4"/>
  </si>
  <si>
    <t>所要額
（Ｈ＝Ｃ×Ｇ）</t>
    <rPh sb="0" eb="3">
      <t>ショヨウガク</t>
    </rPh>
    <phoneticPr fontId="4"/>
  </si>
  <si>
    <t>１台当たりの金額の選定額
（ＥとＦを比較し少ない方）
（Ｇ）</t>
    <rPh sb="1" eb="2">
      <t>ダイ</t>
    </rPh>
    <rPh sb="2" eb="3">
      <t>ア</t>
    </rPh>
    <rPh sb="6" eb="8">
      <t>キンガク</t>
    </rPh>
    <rPh sb="9" eb="11">
      <t>センテイ</t>
    </rPh>
    <rPh sb="11" eb="12">
      <t>ガク</t>
    </rPh>
    <rPh sb="18" eb="20">
      <t>ヒカク</t>
    </rPh>
    <rPh sb="21" eb="22">
      <t>スク</t>
    </rPh>
    <rPh sb="24" eb="25">
      <t>ホウ</t>
    </rPh>
    <phoneticPr fontId="4"/>
  </si>
  <si>
    <t>１台当たりの上限額
（30万円又は100万円以内）
（Ｆ）</t>
    <rPh sb="1" eb="2">
      <t>ダイ</t>
    </rPh>
    <rPh sb="2" eb="3">
      <t>ア</t>
    </rPh>
    <rPh sb="6" eb="8">
      <t>ジョウゲン</t>
    </rPh>
    <rPh sb="8" eb="9">
      <t>ガク</t>
    </rPh>
    <rPh sb="13" eb="15">
      <t>マンエン</t>
    </rPh>
    <rPh sb="15" eb="16">
      <t>マタ</t>
    </rPh>
    <rPh sb="20" eb="22">
      <t>マンエン</t>
    </rPh>
    <rPh sb="22" eb="24">
      <t>イナイ</t>
    </rPh>
    <phoneticPr fontId="4"/>
  </si>
  <si>
    <t>１台当たりの導入経費
（Ｅ＝Ｂ＋Ｄ／Ｃ）</t>
    <rPh sb="1" eb="2">
      <t>ダイ</t>
    </rPh>
    <rPh sb="2" eb="3">
      <t>ア</t>
    </rPh>
    <rPh sb="6" eb="8">
      <t>ドウニュウ</t>
    </rPh>
    <rPh sb="8" eb="10">
      <t>ケイヒ</t>
    </rPh>
    <phoneticPr fontId="4"/>
  </si>
  <si>
    <t>初期設定に要する費用
（Ｄ）</t>
    <rPh sb="0" eb="2">
      <t>ショキ</t>
    </rPh>
    <rPh sb="2" eb="4">
      <t>セッテイ</t>
    </rPh>
    <rPh sb="5" eb="6">
      <t>ヨウ</t>
    </rPh>
    <rPh sb="8" eb="10">
      <t>ヒヨウ</t>
    </rPh>
    <phoneticPr fontId="4"/>
  </si>
  <si>
    <t>導入台数
（Ｃ）</t>
    <rPh sb="0" eb="2">
      <t>ドウニュウ</t>
    </rPh>
    <rPh sb="2" eb="4">
      <t>ダイスウ</t>
    </rPh>
    <phoneticPr fontId="4"/>
  </si>
  <si>
    <t>１台当たりの
機器購入価格
（Ｂ）</t>
    <rPh sb="1" eb="2">
      <t>ダイ</t>
    </rPh>
    <rPh sb="2" eb="3">
      <t>ア</t>
    </rPh>
    <rPh sb="7" eb="9">
      <t>キキ</t>
    </rPh>
    <rPh sb="9" eb="11">
      <t>コウニュウ</t>
    </rPh>
    <rPh sb="11" eb="13">
      <t>カカク</t>
    </rPh>
    <phoneticPr fontId="4"/>
  </si>
  <si>
    <t>介護ロボット等の種別
（Ａ）</t>
    <rPh sb="0" eb="2">
      <t>カイゴ</t>
    </rPh>
    <rPh sb="6" eb="7">
      <t>トウ</t>
    </rPh>
    <rPh sb="8" eb="10">
      <t>シュベツ</t>
    </rPh>
    <phoneticPr fontId="4"/>
  </si>
  <si>
    <t>導入機器名</t>
    <rPh sb="0" eb="2">
      <t>ドウニュウ</t>
    </rPh>
    <rPh sb="2" eb="4">
      <t>キキ</t>
    </rPh>
    <rPh sb="4" eb="5">
      <t>メイ</t>
    </rPh>
    <phoneticPr fontId="4"/>
  </si>
  <si>
    <t>法人名＋施設・事業所名</t>
    <rPh sb="0" eb="2">
      <t>ホウジン</t>
    </rPh>
    <rPh sb="2" eb="3">
      <t>メイ</t>
    </rPh>
    <rPh sb="4" eb="6">
      <t>シセツ</t>
    </rPh>
    <rPh sb="7" eb="10">
      <t>ジギョウショ</t>
    </rPh>
    <rPh sb="10" eb="11">
      <t>メイ</t>
    </rPh>
    <phoneticPr fontId="4"/>
  </si>
  <si>
    <t>施設・事業所名</t>
    <rPh sb="0" eb="2">
      <t>シセツ</t>
    </rPh>
    <rPh sb="3" eb="6">
      <t>ジギョウショ</t>
    </rPh>
    <rPh sb="6" eb="7">
      <t>メイ</t>
    </rPh>
    <phoneticPr fontId="4"/>
  </si>
  <si>
    <t>法人名</t>
    <rPh sb="0" eb="2">
      <t>ホウジン</t>
    </rPh>
    <rPh sb="2" eb="3">
      <t>メイ</t>
    </rPh>
    <phoneticPr fontId="4"/>
  </si>
  <si>
    <t>施設・事業所種別</t>
    <rPh sb="0" eb="2">
      <t>シセツ</t>
    </rPh>
    <rPh sb="3" eb="6">
      <t>ジギョウショ</t>
    </rPh>
    <rPh sb="6" eb="8">
      <t>シュベツ</t>
    </rPh>
    <phoneticPr fontId="4"/>
  </si>
  <si>
    <t>（単位：円）</t>
    <rPh sb="1" eb="3">
      <t>タンイ</t>
    </rPh>
    <rPh sb="4" eb="5">
      <t>エン</t>
    </rPh>
    <phoneticPr fontId="4"/>
  </si>
  <si>
    <t>行や列の結合や、自動計算の関数の変更等は行わないこと。</t>
    <phoneticPr fontId="4"/>
  </si>
  <si>
    <t>合計</t>
    <rPh sb="0" eb="2">
      <t>ゴウケイ</t>
    </rPh>
    <phoneticPr fontId="3"/>
  </si>
  <si>
    <t>令和９年度障害福祉分野の介護テクノロジー導入支援事業（介護ロボット等導入支援）　事業計画書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</si>
</sst>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38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38" fontId="6" fillId="0" borderId="0" xfId="2" applyFont="1" applyFill="1" applyBorder="1">
      <alignment vertical="center"/>
    </xf>
    <xf numFmtId="38" fontId="6" fillId="0" borderId="0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right" vertical="center"/>
    </xf>
    <xf numFmtId="38" fontId="6" fillId="0" borderId="0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right" vertical="center"/>
    </xf>
    <xf numFmtId="38" fontId="6" fillId="2" borderId="1" xfId="2" applyFont="1" applyFill="1" applyBorder="1" applyAlignment="1">
      <alignment vertical="center"/>
    </xf>
    <xf numFmtId="38" fontId="6" fillId="2" borderId="2" xfId="2" applyFont="1" applyFill="1" applyBorder="1">
      <alignment vertical="center"/>
    </xf>
    <xf numFmtId="38" fontId="6" fillId="2" borderId="3" xfId="2" applyFont="1" applyFill="1" applyBorder="1" applyAlignment="1">
      <alignment vertical="center"/>
    </xf>
    <xf numFmtId="38" fontId="6" fillId="2" borderId="4" xfId="2" applyFont="1" applyFill="1" applyBorder="1" applyAlignment="1">
      <alignment vertical="center"/>
    </xf>
    <xf numFmtId="38" fontId="6" fillId="2" borderId="5" xfId="2" applyFont="1" applyFill="1" applyBorder="1" applyAlignment="1">
      <alignment vertical="center"/>
    </xf>
    <xf numFmtId="38" fontId="6" fillId="0" borderId="5" xfId="2" applyFont="1" applyFill="1" applyBorder="1" applyAlignment="1">
      <alignment vertical="center"/>
    </xf>
    <xf numFmtId="38" fontId="6" fillId="0" borderId="6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center"/>
    </xf>
    <xf numFmtId="38" fontId="6" fillId="0" borderId="5" xfId="2" applyFont="1" applyFill="1" applyBorder="1" applyAlignment="1">
      <alignment horizontal="center" vertical="center"/>
    </xf>
    <xf numFmtId="38" fontId="6" fillId="3" borderId="5" xfId="2" applyFont="1" applyFill="1" applyBorder="1" applyAlignment="1">
      <alignment horizontal="right" vertical="center"/>
    </xf>
    <xf numFmtId="38" fontId="6" fillId="0" borderId="6" xfId="2" applyFont="1" applyFill="1" applyBorder="1" applyAlignment="1">
      <alignment horizontal="right" vertical="center"/>
    </xf>
    <xf numFmtId="38" fontId="6" fillId="2" borderId="7" xfId="1" applyNumberFormat="1" applyFont="1" applyFill="1" applyBorder="1">
      <alignment vertical="center"/>
    </xf>
    <xf numFmtId="38" fontId="6" fillId="2" borderId="4" xfId="2" applyFont="1" applyFill="1" applyBorder="1">
      <alignment vertical="center"/>
    </xf>
    <xf numFmtId="38" fontId="7" fillId="2" borderId="8" xfId="2" applyFont="1" applyFill="1" applyBorder="1" applyAlignment="1">
      <alignment vertical="center" shrinkToFit="1"/>
    </xf>
    <xf numFmtId="38" fontId="7" fillId="2" borderId="9" xfId="2" applyFont="1" applyFill="1" applyBorder="1" applyAlignment="1">
      <alignment vertical="center" shrinkToFit="1"/>
    </xf>
    <xf numFmtId="38" fontId="7" fillId="2" borderId="9" xfId="2" applyFont="1" applyFill="1" applyBorder="1" applyAlignment="1">
      <alignment vertical="center" wrapText="1" shrinkToFit="1"/>
    </xf>
    <xf numFmtId="38" fontId="7" fillId="0" borderId="9" xfId="2" applyFont="1" applyFill="1" applyBorder="1" applyAlignment="1" applyProtection="1">
      <alignment vertical="center" wrapText="1" shrinkToFit="1"/>
      <protection locked="0"/>
    </xf>
    <xf numFmtId="38" fontId="7" fillId="0" borderId="10" xfId="2" applyFont="1" applyFill="1" applyBorder="1" applyAlignment="1" applyProtection="1">
      <alignment vertical="center" wrapText="1" shrinkToFit="1"/>
      <protection locked="0"/>
    </xf>
    <xf numFmtId="0" fontId="7" fillId="0" borderId="9" xfId="1" applyFont="1" applyBorder="1" applyAlignment="1" applyProtection="1">
      <alignment horizontal="center" vertical="center" wrapText="1" shrinkToFit="1"/>
      <protection locked="0"/>
    </xf>
    <xf numFmtId="0" fontId="7" fillId="0" borderId="3" xfId="1" applyFont="1" applyBorder="1" applyAlignment="1" applyProtection="1">
      <alignment horizontal="center" vertical="center" wrapText="1" shrinkToFit="1"/>
      <protection locked="0"/>
    </xf>
    <xf numFmtId="0" fontId="7" fillId="3" borderId="3" xfId="1" applyFont="1" applyFill="1" applyBorder="1" applyAlignment="1">
      <alignment horizontal="center" vertical="center" wrapText="1" shrinkToFit="1"/>
    </xf>
    <xf numFmtId="0" fontId="7" fillId="0" borderId="10" xfId="1" applyFont="1" applyBorder="1" applyAlignment="1" applyProtection="1">
      <alignment horizontal="center" vertical="center" wrapText="1" shrinkToFit="1"/>
      <protection locked="0"/>
    </xf>
    <xf numFmtId="0" fontId="6" fillId="0" borderId="3" xfId="1" applyFont="1" applyBorder="1" applyProtection="1">
      <alignment vertical="center"/>
      <protection locked="0"/>
    </xf>
    <xf numFmtId="38" fontId="0" fillId="0" borderId="0" xfId="2" applyFont="1">
      <alignment vertical="center"/>
    </xf>
    <xf numFmtId="0" fontId="7" fillId="0" borderId="11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5" fillId="0" borderId="0" xfId="1" applyFont="1" applyAlignment="1">
      <alignment horizontal="right"/>
    </xf>
    <xf numFmtId="0" fontId="9" fillId="0" borderId="10" xfId="1" applyFont="1" applyBorder="1" applyAlignment="1">
      <alignment horizontal="right" wrapText="1"/>
    </xf>
    <xf numFmtId="0" fontId="10" fillId="0" borderId="10" xfId="1" applyFont="1" applyBorder="1" applyAlignment="1">
      <alignment wrapText="1"/>
    </xf>
    <xf numFmtId="0" fontId="5" fillId="0" borderId="1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/>
    </xf>
    <xf numFmtId="38" fontId="2" fillId="0" borderId="0" xfId="2" applyFont="1" applyFill="1">
      <alignment vertical="center"/>
    </xf>
    <xf numFmtId="0" fontId="12" fillId="0" borderId="0" xfId="1" applyFont="1">
      <alignment vertical="center"/>
    </xf>
    <xf numFmtId="38" fontId="6" fillId="0" borderId="3" xfId="2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</cellXfs>
  <cellStyles count="3">
    <cellStyle name="桁区切り 2 3" xfId="2" xr:uid="{E482BE14-2490-41F9-9D6B-E3F92166F48D}"/>
    <cellStyle name="標準" xfId="0" builtinId="0"/>
    <cellStyle name="標準 2" xfId="1" xr:uid="{E92C1BF7-5D36-4E72-A866-BCDF65BD5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CF8E-FCD0-4803-9DBB-24210ECFE02A}">
  <sheetPr>
    <tabColor rgb="FFC00000"/>
    <pageSetUpPr fitToPage="1"/>
  </sheetPr>
  <dimension ref="A1:AC58"/>
  <sheetViews>
    <sheetView showGridLines="0" showZeros="0" tabSelected="1" view="pageBreakPreview" zoomScale="55" zoomScaleNormal="55" zoomScaleSheetLayoutView="55" workbookViewId="0">
      <selection activeCell="A2" sqref="A2:P2"/>
    </sheetView>
  </sheetViews>
  <sheetFormatPr defaultColWidth="8" defaultRowHeight="14.25" x14ac:dyDescent="0.4"/>
  <cols>
    <col min="1" max="1" width="28" style="1" bestFit="1" customWidth="1"/>
    <col min="2" max="2" width="25.375" style="1" customWidth="1"/>
    <col min="3" max="3" width="32.875" style="1" customWidth="1"/>
    <col min="4" max="4" width="38.125" style="1" hidden="1" customWidth="1"/>
    <col min="5" max="5" width="25.625" style="2" customWidth="1"/>
    <col min="6" max="6" width="30.625" style="2" bestFit="1" customWidth="1"/>
    <col min="7" max="7" width="17.625" style="2" bestFit="1" customWidth="1"/>
    <col min="8" max="8" width="12" style="2" bestFit="1" customWidth="1"/>
    <col min="9" max="9" width="28.125" style="2" bestFit="1" customWidth="1"/>
    <col min="10" max="10" width="26.75" style="2" bestFit="1" customWidth="1"/>
    <col min="11" max="11" width="32.875" style="2" customWidth="1"/>
    <col min="12" max="12" width="32.125" style="2" bestFit="1" customWidth="1"/>
    <col min="13" max="13" width="17.625" style="2" bestFit="1" customWidth="1"/>
    <col min="14" max="14" width="28.5" style="1" bestFit="1" customWidth="1"/>
    <col min="15" max="15" width="35.5" style="1" customWidth="1"/>
    <col min="16" max="16" width="26.625" style="1" customWidth="1"/>
    <col min="17" max="26" width="8" style="1"/>
    <col min="27" max="27" width="3.375" style="1" customWidth="1"/>
    <col min="28" max="28" width="11" style="1" hidden="1" customWidth="1"/>
    <col min="29" max="29" width="11.625" style="1" hidden="1" customWidth="1"/>
    <col min="30" max="30" width="15.875" style="1" customWidth="1"/>
    <col min="31" max="254" width="8" style="1"/>
    <col min="255" max="255" width="15.625" style="1" customWidth="1"/>
    <col min="256" max="256" width="13.125" style="1" customWidth="1"/>
    <col min="257" max="257" width="28" style="1" bestFit="1" customWidth="1"/>
    <col min="258" max="258" width="25.375" style="1" customWidth="1"/>
    <col min="259" max="259" width="32.875" style="1" customWidth="1"/>
    <col min="260" max="260" width="0" style="1" hidden="1" customWidth="1"/>
    <col min="261" max="261" width="25.625" style="1" customWidth="1"/>
    <col min="262" max="262" width="30.625" style="1" bestFit="1" customWidth="1"/>
    <col min="263" max="263" width="17.625" style="1" bestFit="1" customWidth="1"/>
    <col min="264" max="264" width="12" style="1" bestFit="1" customWidth="1"/>
    <col min="265" max="265" width="28.125" style="1" bestFit="1" customWidth="1"/>
    <col min="266" max="266" width="26.75" style="1" bestFit="1" customWidth="1"/>
    <col min="267" max="267" width="32.875" style="1" customWidth="1"/>
    <col min="268" max="268" width="32.125" style="1" bestFit="1" customWidth="1"/>
    <col min="269" max="269" width="17.625" style="1" bestFit="1" customWidth="1"/>
    <col min="270" max="270" width="28.5" style="1" bestFit="1" customWidth="1"/>
    <col min="271" max="271" width="29.875" style="1" customWidth="1"/>
    <col min="272" max="272" width="23.625" style="1" customWidth="1"/>
    <col min="273" max="282" width="8" style="1"/>
    <col min="283" max="286" width="0" style="1" hidden="1" customWidth="1"/>
    <col min="287" max="510" width="8" style="1"/>
    <col min="511" max="511" width="15.625" style="1" customWidth="1"/>
    <col min="512" max="512" width="13.125" style="1" customWidth="1"/>
    <col min="513" max="513" width="28" style="1" bestFit="1" customWidth="1"/>
    <col min="514" max="514" width="25.375" style="1" customWidth="1"/>
    <col min="515" max="515" width="32.875" style="1" customWidth="1"/>
    <col min="516" max="516" width="0" style="1" hidden="1" customWidth="1"/>
    <col min="517" max="517" width="25.625" style="1" customWidth="1"/>
    <col min="518" max="518" width="30.625" style="1" bestFit="1" customWidth="1"/>
    <col min="519" max="519" width="17.625" style="1" bestFit="1" customWidth="1"/>
    <col min="520" max="520" width="12" style="1" bestFit="1" customWidth="1"/>
    <col min="521" max="521" width="28.125" style="1" bestFit="1" customWidth="1"/>
    <col min="522" max="522" width="26.75" style="1" bestFit="1" customWidth="1"/>
    <col min="523" max="523" width="32.875" style="1" customWidth="1"/>
    <col min="524" max="524" width="32.125" style="1" bestFit="1" customWidth="1"/>
    <col min="525" max="525" width="17.625" style="1" bestFit="1" customWidth="1"/>
    <col min="526" max="526" width="28.5" style="1" bestFit="1" customWidth="1"/>
    <col min="527" max="527" width="29.875" style="1" customWidth="1"/>
    <col min="528" max="528" width="23.625" style="1" customWidth="1"/>
    <col min="529" max="538" width="8" style="1"/>
    <col min="539" max="542" width="0" style="1" hidden="1" customWidth="1"/>
    <col min="543" max="766" width="8" style="1"/>
    <col min="767" max="767" width="15.625" style="1" customWidth="1"/>
    <col min="768" max="768" width="13.125" style="1" customWidth="1"/>
    <col min="769" max="769" width="28" style="1" bestFit="1" customWidth="1"/>
    <col min="770" max="770" width="25.375" style="1" customWidth="1"/>
    <col min="771" max="771" width="32.875" style="1" customWidth="1"/>
    <col min="772" max="772" width="0" style="1" hidden="1" customWidth="1"/>
    <col min="773" max="773" width="25.625" style="1" customWidth="1"/>
    <col min="774" max="774" width="30.625" style="1" bestFit="1" customWidth="1"/>
    <col min="775" max="775" width="17.625" style="1" bestFit="1" customWidth="1"/>
    <col min="776" max="776" width="12" style="1" bestFit="1" customWidth="1"/>
    <col min="777" max="777" width="28.125" style="1" bestFit="1" customWidth="1"/>
    <col min="778" max="778" width="26.75" style="1" bestFit="1" customWidth="1"/>
    <col min="779" max="779" width="32.875" style="1" customWidth="1"/>
    <col min="780" max="780" width="32.125" style="1" bestFit="1" customWidth="1"/>
    <col min="781" max="781" width="17.625" style="1" bestFit="1" customWidth="1"/>
    <col min="782" max="782" width="28.5" style="1" bestFit="1" customWidth="1"/>
    <col min="783" max="783" width="29.875" style="1" customWidth="1"/>
    <col min="784" max="784" width="23.625" style="1" customWidth="1"/>
    <col min="785" max="794" width="8" style="1"/>
    <col min="795" max="798" width="0" style="1" hidden="1" customWidth="1"/>
    <col min="799" max="1022" width="8" style="1"/>
    <col min="1023" max="1023" width="15.625" style="1" customWidth="1"/>
    <col min="1024" max="1024" width="13.125" style="1" customWidth="1"/>
    <col min="1025" max="1025" width="28" style="1" bestFit="1" customWidth="1"/>
    <col min="1026" max="1026" width="25.375" style="1" customWidth="1"/>
    <col min="1027" max="1027" width="32.875" style="1" customWidth="1"/>
    <col min="1028" max="1028" width="0" style="1" hidden="1" customWidth="1"/>
    <col min="1029" max="1029" width="25.625" style="1" customWidth="1"/>
    <col min="1030" max="1030" width="30.625" style="1" bestFit="1" customWidth="1"/>
    <col min="1031" max="1031" width="17.625" style="1" bestFit="1" customWidth="1"/>
    <col min="1032" max="1032" width="12" style="1" bestFit="1" customWidth="1"/>
    <col min="1033" max="1033" width="28.125" style="1" bestFit="1" customWidth="1"/>
    <col min="1034" max="1034" width="26.75" style="1" bestFit="1" customWidth="1"/>
    <col min="1035" max="1035" width="32.875" style="1" customWidth="1"/>
    <col min="1036" max="1036" width="32.125" style="1" bestFit="1" customWidth="1"/>
    <col min="1037" max="1037" width="17.625" style="1" bestFit="1" customWidth="1"/>
    <col min="1038" max="1038" width="28.5" style="1" bestFit="1" customWidth="1"/>
    <col min="1039" max="1039" width="29.875" style="1" customWidth="1"/>
    <col min="1040" max="1040" width="23.625" style="1" customWidth="1"/>
    <col min="1041" max="1050" width="8" style="1"/>
    <col min="1051" max="1054" width="0" style="1" hidden="1" customWidth="1"/>
    <col min="1055" max="1278" width="8" style="1"/>
    <col min="1279" max="1279" width="15.625" style="1" customWidth="1"/>
    <col min="1280" max="1280" width="13.125" style="1" customWidth="1"/>
    <col min="1281" max="1281" width="28" style="1" bestFit="1" customWidth="1"/>
    <col min="1282" max="1282" width="25.375" style="1" customWidth="1"/>
    <col min="1283" max="1283" width="32.875" style="1" customWidth="1"/>
    <col min="1284" max="1284" width="0" style="1" hidden="1" customWidth="1"/>
    <col min="1285" max="1285" width="25.625" style="1" customWidth="1"/>
    <col min="1286" max="1286" width="30.625" style="1" bestFit="1" customWidth="1"/>
    <col min="1287" max="1287" width="17.625" style="1" bestFit="1" customWidth="1"/>
    <col min="1288" max="1288" width="12" style="1" bestFit="1" customWidth="1"/>
    <col min="1289" max="1289" width="28.125" style="1" bestFit="1" customWidth="1"/>
    <col min="1290" max="1290" width="26.75" style="1" bestFit="1" customWidth="1"/>
    <col min="1291" max="1291" width="32.875" style="1" customWidth="1"/>
    <col min="1292" max="1292" width="32.125" style="1" bestFit="1" customWidth="1"/>
    <col min="1293" max="1293" width="17.625" style="1" bestFit="1" customWidth="1"/>
    <col min="1294" max="1294" width="28.5" style="1" bestFit="1" customWidth="1"/>
    <col min="1295" max="1295" width="29.875" style="1" customWidth="1"/>
    <col min="1296" max="1296" width="23.625" style="1" customWidth="1"/>
    <col min="1297" max="1306" width="8" style="1"/>
    <col min="1307" max="1310" width="0" style="1" hidden="1" customWidth="1"/>
    <col min="1311" max="1534" width="8" style="1"/>
    <col min="1535" max="1535" width="15.625" style="1" customWidth="1"/>
    <col min="1536" max="1536" width="13.125" style="1" customWidth="1"/>
    <col min="1537" max="1537" width="28" style="1" bestFit="1" customWidth="1"/>
    <col min="1538" max="1538" width="25.375" style="1" customWidth="1"/>
    <col min="1539" max="1539" width="32.875" style="1" customWidth="1"/>
    <col min="1540" max="1540" width="0" style="1" hidden="1" customWidth="1"/>
    <col min="1541" max="1541" width="25.625" style="1" customWidth="1"/>
    <col min="1542" max="1542" width="30.625" style="1" bestFit="1" customWidth="1"/>
    <col min="1543" max="1543" width="17.625" style="1" bestFit="1" customWidth="1"/>
    <col min="1544" max="1544" width="12" style="1" bestFit="1" customWidth="1"/>
    <col min="1545" max="1545" width="28.125" style="1" bestFit="1" customWidth="1"/>
    <col min="1546" max="1546" width="26.75" style="1" bestFit="1" customWidth="1"/>
    <col min="1547" max="1547" width="32.875" style="1" customWidth="1"/>
    <col min="1548" max="1548" width="32.125" style="1" bestFit="1" customWidth="1"/>
    <col min="1549" max="1549" width="17.625" style="1" bestFit="1" customWidth="1"/>
    <col min="1550" max="1550" width="28.5" style="1" bestFit="1" customWidth="1"/>
    <col min="1551" max="1551" width="29.875" style="1" customWidth="1"/>
    <col min="1552" max="1552" width="23.625" style="1" customWidth="1"/>
    <col min="1553" max="1562" width="8" style="1"/>
    <col min="1563" max="1566" width="0" style="1" hidden="1" customWidth="1"/>
    <col min="1567" max="1790" width="8" style="1"/>
    <col min="1791" max="1791" width="15.625" style="1" customWidth="1"/>
    <col min="1792" max="1792" width="13.125" style="1" customWidth="1"/>
    <col min="1793" max="1793" width="28" style="1" bestFit="1" customWidth="1"/>
    <col min="1794" max="1794" width="25.375" style="1" customWidth="1"/>
    <col min="1795" max="1795" width="32.875" style="1" customWidth="1"/>
    <col min="1796" max="1796" width="0" style="1" hidden="1" customWidth="1"/>
    <col min="1797" max="1797" width="25.625" style="1" customWidth="1"/>
    <col min="1798" max="1798" width="30.625" style="1" bestFit="1" customWidth="1"/>
    <col min="1799" max="1799" width="17.625" style="1" bestFit="1" customWidth="1"/>
    <col min="1800" max="1800" width="12" style="1" bestFit="1" customWidth="1"/>
    <col min="1801" max="1801" width="28.125" style="1" bestFit="1" customWidth="1"/>
    <col min="1802" max="1802" width="26.75" style="1" bestFit="1" customWidth="1"/>
    <col min="1803" max="1803" width="32.875" style="1" customWidth="1"/>
    <col min="1804" max="1804" width="32.125" style="1" bestFit="1" customWidth="1"/>
    <col min="1805" max="1805" width="17.625" style="1" bestFit="1" customWidth="1"/>
    <col min="1806" max="1806" width="28.5" style="1" bestFit="1" customWidth="1"/>
    <col min="1807" max="1807" width="29.875" style="1" customWidth="1"/>
    <col min="1808" max="1808" width="23.625" style="1" customWidth="1"/>
    <col min="1809" max="1818" width="8" style="1"/>
    <col min="1819" max="1822" width="0" style="1" hidden="1" customWidth="1"/>
    <col min="1823" max="2046" width="8" style="1"/>
    <col min="2047" max="2047" width="15.625" style="1" customWidth="1"/>
    <col min="2048" max="2048" width="13.125" style="1" customWidth="1"/>
    <col min="2049" max="2049" width="28" style="1" bestFit="1" customWidth="1"/>
    <col min="2050" max="2050" width="25.375" style="1" customWidth="1"/>
    <col min="2051" max="2051" width="32.875" style="1" customWidth="1"/>
    <col min="2052" max="2052" width="0" style="1" hidden="1" customWidth="1"/>
    <col min="2053" max="2053" width="25.625" style="1" customWidth="1"/>
    <col min="2054" max="2054" width="30.625" style="1" bestFit="1" customWidth="1"/>
    <col min="2055" max="2055" width="17.625" style="1" bestFit="1" customWidth="1"/>
    <col min="2056" max="2056" width="12" style="1" bestFit="1" customWidth="1"/>
    <col min="2057" max="2057" width="28.125" style="1" bestFit="1" customWidth="1"/>
    <col min="2058" max="2058" width="26.75" style="1" bestFit="1" customWidth="1"/>
    <col min="2059" max="2059" width="32.875" style="1" customWidth="1"/>
    <col min="2060" max="2060" width="32.125" style="1" bestFit="1" customWidth="1"/>
    <col min="2061" max="2061" width="17.625" style="1" bestFit="1" customWidth="1"/>
    <col min="2062" max="2062" width="28.5" style="1" bestFit="1" customWidth="1"/>
    <col min="2063" max="2063" width="29.875" style="1" customWidth="1"/>
    <col min="2064" max="2064" width="23.625" style="1" customWidth="1"/>
    <col min="2065" max="2074" width="8" style="1"/>
    <col min="2075" max="2078" width="0" style="1" hidden="1" customWidth="1"/>
    <col min="2079" max="2302" width="8" style="1"/>
    <col min="2303" max="2303" width="15.625" style="1" customWidth="1"/>
    <col min="2304" max="2304" width="13.125" style="1" customWidth="1"/>
    <col min="2305" max="2305" width="28" style="1" bestFit="1" customWidth="1"/>
    <col min="2306" max="2306" width="25.375" style="1" customWidth="1"/>
    <col min="2307" max="2307" width="32.875" style="1" customWidth="1"/>
    <col min="2308" max="2308" width="0" style="1" hidden="1" customWidth="1"/>
    <col min="2309" max="2309" width="25.625" style="1" customWidth="1"/>
    <col min="2310" max="2310" width="30.625" style="1" bestFit="1" customWidth="1"/>
    <col min="2311" max="2311" width="17.625" style="1" bestFit="1" customWidth="1"/>
    <col min="2312" max="2312" width="12" style="1" bestFit="1" customWidth="1"/>
    <col min="2313" max="2313" width="28.125" style="1" bestFit="1" customWidth="1"/>
    <col min="2314" max="2314" width="26.75" style="1" bestFit="1" customWidth="1"/>
    <col min="2315" max="2315" width="32.875" style="1" customWidth="1"/>
    <col min="2316" max="2316" width="32.125" style="1" bestFit="1" customWidth="1"/>
    <col min="2317" max="2317" width="17.625" style="1" bestFit="1" customWidth="1"/>
    <col min="2318" max="2318" width="28.5" style="1" bestFit="1" customWidth="1"/>
    <col min="2319" max="2319" width="29.875" style="1" customWidth="1"/>
    <col min="2320" max="2320" width="23.625" style="1" customWidth="1"/>
    <col min="2321" max="2330" width="8" style="1"/>
    <col min="2331" max="2334" width="0" style="1" hidden="1" customWidth="1"/>
    <col min="2335" max="2558" width="8" style="1"/>
    <col min="2559" max="2559" width="15.625" style="1" customWidth="1"/>
    <col min="2560" max="2560" width="13.125" style="1" customWidth="1"/>
    <col min="2561" max="2561" width="28" style="1" bestFit="1" customWidth="1"/>
    <col min="2562" max="2562" width="25.375" style="1" customWidth="1"/>
    <col min="2563" max="2563" width="32.875" style="1" customWidth="1"/>
    <col min="2564" max="2564" width="0" style="1" hidden="1" customWidth="1"/>
    <col min="2565" max="2565" width="25.625" style="1" customWidth="1"/>
    <col min="2566" max="2566" width="30.625" style="1" bestFit="1" customWidth="1"/>
    <col min="2567" max="2567" width="17.625" style="1" bestFit="1" customWidth="1"/>
    <col min="2568" max="2568" width="12" style="1" bestFit="1" customWidth="1"/>
    <col min="2569" max="2569" width="28.125" style="1" bestFit="1" customWidth="1"/>
    <col min="2570" max="2570" width="26.75" style="1" bestFit="1" customWidth="1"/>
    <col min="2571" max="2571" width="32.875" style="1" customWidth="1"/>
    <col min="2572" max="2572" width="32.125" style="1" bestFit="1" customWidth="1"/>
    <col min="2573" max="2573" width="17.625" style="1" bestFit="1" customWidth="1"/>
    <col min="2574" max="2574" width="28.5" style="1" bestFit="1" customWidth="1"/>
    <col min="2575" max="2575" width="29.875" style="1" customWidth="1"/>
    <col min="2576" max="2576" width="23.625" style="1" customWidth="1"/>
    <col min="2577" max="2586" width="8" style="1"/>
    <col min="2587" max="2590" width="0" style="1" hidden="1" customWidth="1"/>
    <col min="2591" max="2814" width="8" style="1"/>
    <col min="2815" max="2815" width="15.625" style="1" customWidth="1"/>
    <col min="2816" max="2816" width="13.125" style="1" customWidth="1"/>
    <col min="2817" max="2817" width="28" style="1" bestFit="1" customWidth="1"/>
    <col min="2818" max="2818" width="25.375" style="1" customWidth="1"/>
    <col min="2819" max="2819" width="32.875" style="1" customWidth="1"/>
    <col min="2820" max="2820" width="0" style="1" hidden="1" customWidth="1"/>
    <col min="2821" max="2821" width="25.625" style="1" customWidth="1"/>
    <col min="2822" max="2822" width="30.625" style="1" bestFit="1" customWidth="1"/>
    <col min="2823" max="2823" width="17.625" style="1" bestFit="1" customWidth="1"/>
    <col min="2824" max="2824" width="12" style="1" bestFit="1" customWidth="1"/>
    <col min="2825" max="2825" width="28.125" style="1" bestFit="1" customWidth="1"/>
    <col min="2826" max="2826" width="26.75" style="1" bestFit="1" customWidth="1"/>
    <col min="2827" max="2827" width="32.875" style="1" customWidth="1"/>
    <col min="2828" max="2828" width="32.125" style="1" bestFit="1" customWidth="1"/>
    <col min="2829" max="2829" width="17.625" style="1" bestFit="1" customWidth="1"/>
    <col min="2830" max="2830" width="28.5" style="1" bestFit="1" customWidth="1"/>
    <col min="2831" max="2831" width="29.875" style="1" customWidth="1"/>
    <col min="2832" max="2832" width="23.625" style="1" customWidth="1"/>
    <col min="2833" max="2842" width="8" style="1"/>
    <col min="2843" max="2846" width="0" style="1" hidden="1" customWidth="1"/>
    <col min="2847" max="3070" width="8" style="1"/>
    <col min="3071" max="3071" width="15.625" style="1" customWidth="1"/>
    <col min="3072" max="3072" width="13.125" style="1" customWidth="1"/>
    <col min="3073" max="3073" width="28" style="1" bestFit="1" customWidth="1"/>
    <col min="3074" max="3074" width="25.375" style="1" customWidth="1"/>
    <col min="3075" max="3075" width="32.875" style="1" customWidth="1"/>
    <col min="3076" max="3076" width="0" style="1" hidden="1" customWidth="1"/>
    <col min="3077" max="3077" width="25.625" style="1" customWidth="1"/>
    <col min="3078" max="3078" width="30.625" style="1" bestFit="1" customWidth="1"/>
    <col min="3079" max="3079" width="17.625" style="1" bestFit="1" customWidth="1"/>
    <col min="3080" max="3080" width="12" style="1" bestFit="1" customWidth="1"/>
    <col min="3081" max="3081" width="28.125" style="1" bestFit="1" customWidth="1"/>
    <col min="3082" max="3082" width="26.75" style="1" bestFit="1" customWidth="1"/>
    <col min="3083" max="3083" width="32.875" style="1" customWidth="1"/>
    <col min="3084" max="3084" width="32.125" style="1" bestFit="1" customWidth="1"/>
    <col min="3085" max="3085" width="17.625" style="1" bestFit="1" customWidth="1"/>
    <col min="3086" max="3086" width="28.5" style="1" bestFit="1" customWidth="1"/>
    <col min="3087" max="3087" width="29.875" style="1" customWidth="1"/>
    <col min="3088" max="3088" width="23.625" style="1" customWidth="1"/>
    <col min="3089" max="3098" width="8" style="1"/>
    <col min="3099" max="3102" width="0" style="1" hidden="1" customWidth="1"/>
    <col min="3103" max="3326" width="8" style="1"/>
    <col min="3327" max="3327" width="15.625" style="1" customWidth="1"/>
    <col min="3328" max="3328" width="13.125" style="1" customWidth="1"/>
    <col min="3329" max="3329" width="28" style="1" bestFit="1" customWidth="1"/>
    <col min="3330" max="3330" width="25.375" style="1" customWidth="1"/>
    <col min="3331" max="3331" width="32.875" style="1" customWidth="1"/>
    <col min="3332" max="3332" width="0" style="1" hidden="1" customWidth="1"/>
    <col min="3333" max="3333" width="25.625" style="1" customWidth="1"/>
    <col min="3334" max="3334" width="30.625" style="1" bestFit="1" customWidth="1"/>
    <col min="3335" max="3335" width="17.625" style="1" bestFit="1" customWidth="1"/>
    <col min="3336" max="3336" width="12" style="1" bestFit="1" customWidth="1"/>
    <col min="3337" max="3337" width="28.125" style="1" bestFit="1" customWidth="1"/>
    <col min="3338" max="3338" width="26.75" style="1" bestFit="1" customWidth="1"/>
    <col min="3339" max="3339" width="32.875" style="1" customWidth="1"/>
    <col min="3340" max="3340" width="32.125" style="1" bestFit="1" customWidth="1"/>
    <col min="3341" max="3341" width="17.625" style="1" bestFit="1" customWidth="1"/>
    <col min="3342" max="3342" width="28.5" style="1" bestFit="1" customWidth="1"/>
    <col min="3343" max="3343" width="29.875" style="1" customWidth="1"/>
    <col min="3344" max="3344" width="23.625" style="1" customWidth="1"/>
    <col min="3345" max="3354" width="8" style="1"/>
    <col min="3355" max="3358" width="0" style="1" hidden="1" customWidth="1"/>
    <col min="3359" max="3582" width="8" style="1"/>
    <col min="3583" max="3583" width="15.625" style="1" customWidth="1"/>
    <col min="3584" max="3584" width="13.125" style="1" customWidth="1"/>
    <col min="3585" max="3585" width="28" style="1" bestFit="1" customWidth="1"/>
    <col min="3586" max="3586" width="25.375" style="1" customWidth="1"/>
    <col min="3587" max="3587" width="32.875" style="1" customWidth="1"/>
    <col min="3588" max="3588" width="0" style="1" hidden="1" customWidth="1"/>
    <col min="3589" max="3589" width="25.625" style="1" customWidth="1"/>
    <col min="3590" max="3590" width="30.625" style="1" bestFit="1" customWidth="1"/>
    <col min="3591" max="3591" width="17.625" style="1" bestFit="1" customWidth="1"/>
    <col min="3592" max="3592" width="12" style="1" bestFit="1" customWidth="1"/>
    <col min="3593" max="3593" width="28.125" style="1" bestFit="1" customWidth="1"/>
    <col min="3594" max="3594" width="26.75" style="1" bestFit="1" customWidth="1"/>
    <col min="3595" max="3595" width="32.875" style="1" customWidth="1"/>
    <col min="3596" max="3596" width="32.125" style="1" bestFit="1" customWidth="1"/>
    <col min="3597" max="3597" width="17.625" style="1" bestFit="1" customWidth="1"/>
    <col min="3598" max="3598" width="28.5" style="1" bestFit="1" customWidth="1"/>
    <col min="3599" max="3599" width="29.875" style="1" customWidth="1"/>
    <col min="3600" max="3600" width="23.625" style="1" customWidth="1"/>
    <col min="3601" max="3610" width="8" style="1"/>
    <col min="3611" max="3614" width="0" style="1" hidden="1" customWidth="1"/>
    <col min="3615" max="3838" width="8" style="1"/>
    <col min="3839" max="3839" width="15.625" style="1" customWidth="1"/>
    <col min="3840" max="3840" width="13.125" style="1" customWidth="1"/>
    <col min="3841" max="3841" width="28" style="1" bestFit="1" customWidth="1"/>
    <col min="3842" max="3842" width="25.375" style="1" customWidth="1"/>
    <col min="3843" max="3843" width="32.875" style="1" customWidth="1"/>
    <col min="3844" max="3844" width="0" style="1" hidden="1" customWidth="1"/>
    <col min="3845" max="3845" width="25.625" style="1" customWidth="1"/>
    <col min="3846" max="3846" width="30.625" style="1" bestFit="1" customWidth="1"/>
    <col min="3847" max="3847" width="17.625" style="1" bestFit="1" customWidth="1"/>
    <col min="3848" max="3848" width="12" style="1" bestFit="1" customWidth="1"/>
    <col min="3849" max="3849" width="28.125" style="1" bestFit="1" customWidth="1"/>
    <col min="3850" max="3850" width="26.75" style="1" bestFit="1" customWidth="1"/>
    <col min="3851" max="3851" width="32.875" style="1" customWidth="1"/>
    <col min="3852" max="3852" width="32.125" style="1" bestFit="1" customWidth="1"/>
    <col min="3853" max="3853" width="17.625" style="1" bestFit="1" customWidth="1"/>
    <col min="3854" max="3854" width="28.5" style="1" bestFit="1" customWidth="1"/>
    <col min="3855" max="3855" width="29.875" style="1" customWidth="1"/>
    <col min="3856" max="3856" width="23.625" style="1" customWidth="1"/>
    <col min="3857" max="3866" width="8" style="1"/>
    <col min="3867" max="3870" width="0" style="1" hidden="1" customWidth="1"/>
    <col min="3871" max="4094" width="8" style="1"/>
    <col min="4095" max="4095" width="15.625" style="1" customWidth="1"/>
    <col min="4096" max="4096" width="13.125" style="1" customWidth="1"/>
    <col min="4097" max="4097" width="28" style="1" bestFit="1" customWidth="1"/>
    <col min="4098" max="4098" width="25.375" style="1" customWidth="1"/>
    <col min="4099" max="4099" width="32.875" style="1" customWidth="1"/>
    <col min="4100" max="4100" width="0" style="1" hidden="1" customWidth="1"/>
    <col min="4101" max="4101" width="25.625" style="1" customWidth="1"/>
    <col min="4102" max="4102" width="30.625" style="1" bestFit="1" customWidth="1"/>
    <col min="4103" max="4103" width="17.625" style="1" bestFit="1" customWidth="1"/>
    <col min="4104" max="4104" width="12" style="1" bestFit="1" customWidth="1"/>
    <col min="4105" max="4105" width="28.125" style="1" bestFit="1" customWidth="1"/>
    <col min="4106" max="4106" width="26.75" style="1" bestFit="1" customWidth="1"/>
    <col min="4107" max="4107" width="32.875" style="1" customWidth="1"/>
    <col min="4108" max="4108" width="32.125" style="1" bestFit="1" customWidth="1"/>
    <col min="4109" max="4109" width="17.625" style="1" bestFit="1" customWidth="1"/>
    <col min="4110" max="4110" width="28.5" style="1" bestFit="1" customWidth="1"/>
    <col min="4111" max="4111" width="29.875" style="1" customWidth="1"/>
    <col min="4112" max="4112" width="23.625" style="1" customWidth="1"/>
    <col min="4113" max="4122" width="8" style="1"/>
    <col min="4123" max="4126" width="0" style="1" hidden="1" customWidth="1"/>
    <col min="4127" max="4350" width="8" style="1"/>
    <col min="4351" max="4351" width="15.625" style="1" customWidth="1"/>
    <col min="4352" max="4352" width="13.125" style="1" customWidth="1"/>
    <col min="4353" max="4353" width="28" style="1" bestFit="1" customWidth="1"/>
    <col min="4354" max="4354" width="25.375" style="1" customWidth="1"/>
    <col min="4355" max="4355" width="32.875" style="1" customWidth="1"/>
    <col min="4356" max="4356" width="0" style="1" hidden="1" customWidth="1"/>
    <col min="4357" max="4357" width="25.625" style="1" customWidth="1"/>
    <col min="4358" max="4358" width="30.625" style="1" bestFit="1" customWidth="1"/>
    <col min="4359" max="4359" width="17.625" style="1" bestFit="1" customWidth="1"/>
    <col min="4360" max="4360" width="12" style="1" bestFit="1" customWidth="1"/>
    <col min="4361" max="4361" width="28.125" style="1" bestFit="1" customWidth="1"/>
    <col min="4362" max="4362" width="26.75" style="1" bestFit="1" customWidth="1"/>
    <col min="4363" max="4363" width="32.875" style="1" customWidth="1"/>
    <col min="4364" max="4364" width="32.125" style="1" bestFit="1" customWidth="1"/>
    <col min="4365" max="4365" width="17.625" style="1" bestFit="1" customWidth="1"/>
    <col min="4366" max="4366" width="28.5" style="1" bestFit="1" customWidth="1"/>
    <col min="4367" max="4367" width="29.875" style="1" customWidth="1"/>
    <col min="4368" max="4368" width="23.625" style="1" customWidth="1"/>
    <col min="4369" max="4378" width="8" style="1"/>
    <col min="4379" max="4382" width="0" style="1" hidden="1" customWidth="1"/>
    <col min="4383" max="4606" width="8" style="1"/>
    <col min="4607" max="4607" width="15.625" style="1" customWidth="1"/>
    <col min="4608" max="4608" width="13.125" style="1" customWidth="1"/>
    <col min="4609" max="4609" width="28" style="1" bestFit="1" customWidth="1"/>
    <col min="4610" max="4610" width="25.375" style="1" customWidth="1"/>
    <col min="4611" max="4611" width="32.875" style="1" customWidth="1"/>
    <col min="4612" max="4612" width="0" style="1" hidden="1" customWidth="1"/>
    <col min="4613" max="4613" width="25.625" style="1" customWidth="1"/>
    <col min="4614" max="4614" width="30.625" style="1" bestFit="1" customWidth="1"/>
    <col min="4615" max="4615" width="17.625" style="1" bestFit="1" customWidth="1"/>
    <col min="4616" max="4616" width="12" style="1" bestFit="1" customWidth="1"/>
    <col min="4617" max="4617" width="28.125" style="1" bestFit="1" customWidth="1"/>
    <col min="4618" max="4618" width="26.75" style="1" bestFit="1" customWidth="1"/>
    <col min="4619" max="4619" width="32.875" style="1" customWidth="1"/>
    <col min="4620" max="4620" width="32.125" style="1" bestFit="1" customWidth="1"/>
    <col min="4621" max="4621" width="17.625" style="1" bestFit="1" customWidth="1"/>
    <col min="4622" max="4622" width="28.5" style="1" bestFit="1" customWidth="1"/>
    <col min="4623" max="4623" width="29.875" style="1" customWidth="1"/>
    <col min="4624" max="4624" width="23.625" style="1" customWidth="1"/>
    <col min="4625" max="4634" width="8" style="1"/>
    <col min="4635" max="4638" width="0" style="1" hidden="1" customWidth="1"/>
    <col min="4639" max="4862" width="8" style="1"/>
    <col min="4863" max="4863" width="15.625" style="1" customWidth="1"/>
    <col min="4864" max="4864" width="13.125" style="1" customWidth="1"/>
    <col min="4865" max="4865" width="28" style="1" bestFit="1" customWidth="1"/>
    <col min="4866" max="4866" width="25.375" style="1" customWidth="1"/>
    <col min="4867" max="4867" width="32.875" style="1" customWidth="1"/>
    <col min="4868" max="4868" width="0" style="1" hidden="1" customWidth="1"/>
    <col min="4869" max="4869" width="25.625" style="1" customWidth="1"/>
    <col min="4870" max="4870" width="30.625" style="1" bestFit="1" customWidth="1"/>
    <col min="4871" max="4871" width="17.625" style="1" bestFit="1" customWidth="1"/>
    <col min="4872" max="4872" width="12" style="1" bestFit="1" customWidth="1"/>
    <col min="4873" max="4873" width="28.125" style="1" bestFit="1" customWidth="1"/>
    <col min="4874" max="4874" width="26.75" style="1" bestFit="1" customWidth="1"/>
    <col min="4875" max="4875" width="32.875" style="1" customWidth="1"/>
    <col min="4876" max="4876" width="32.125" style="1" bestFit="1" customWidth="1"/>
    <col min="4877" max="4877" width="17.625" style="1" bestFit="1" customWidth="1"/>
    <col min="4878" max="4878" width="28.5" style="1" bestFit="1" customWidth="1"/>
    <col min="4879" max="4879" width="29.875" style="1" customWidth="1"/>
    <col min="4880" max="4880" width="23.625" style="1" customWidth="1"/>
    <col min="4881" max="4890" width="8" style="1"/>
    <col min="4891" max="4894" width="0" style="1" hidden="1" customWidth="1"/>
    <col min="4895" max="5118" width="8" style="1"/>
    <col min="5119" max="5119" width="15.625" style="1" customWidth="1"/>
    <col min="5120" max="5120" width="13.125" style="1" customWidth="1"/>
    <col min="5121" max="5121" width="28" style="1" bestFit="1" customWidth="1"/>
    <col min="5122" max="5122" width="25.375" style="1" customWidth="1"/>
    <col min="5123" max="5123" width="32.875" style="1" customWidth="1"/>
    <col min="5124" max="5124" width="0" style="1" hidden="1" customWidth="1"/>
    <col min="5125" max="5125" width="25.625" style="1" customWidth="1"/>
    <col min="5126" max="5126" width="30.625" style="1" bestFit="1" customWidth="1"/>
    <col min="5127" max="5127" width="17.625" style="1" bestFit="1" customWidth="1"/>
    <col min="5128" max="5128" width="12" style="1" bestFit="1" customWidth="1"/>
    <col min="5129" max="5129" width="28.125" style="1" bestFit="1" customWidth="1"/>
    <col min="5130" max="5130" width="26.75" style="1" bestFit="1" customWidth="1"/>
    <col min="5131" max="5131" width="32.875" style="1" customWidth="1"/>
    <col min="5132" max="5132" width="32.125" style="1" bestFit="1" customWidth="1"/>
    <col min="5133" max="5133" width="17.625" style="1" bestFit="1" customWidth="1"/>
    <col min="5134" max="5134" width="28.5" style="1" bestFit="1" customWidth="1"/>
    <col min="5135" max="5135" width="29.875" style="1" customWidth="1"/>
    <col min="5136" max="5136" width="23.625" style="1" customWidth="1"/>
    <col min="5137" max="5146" width="8" style="1"/>
    <col min="5147" max="5150" width="0" style="1" hidden="1" customWidth="1"/>
    <col min="5151" max="5374" width="8" style="1"/>
    <col min="5375" max="5375" width="15.625" style="1" customWidth="1"/>
    <col min="5376" max="5376" width="13.125" style="1" customWidth="1"/>
    <col min="5377" max="5377" width="28" style="1" bestFit="1" customWidth="1"/>
    <col min="5378" max="5378" width="25.375" style="1" customWidth="1"/>
    <col min="5379" max="5379" width="32.875" style="1" customWidth="1"/>
    <col min="5380" max="5380" width="0" style="1" hidden="1" customWidth="1"/>
    <col min="5381" max="5381" width="25.625" style="1" customWidth="1"/>
    <col min="5382" max="5382" width="30.625" style="1" bestFit="1" customWidth="1"/>
    <col min="5383" max="5383" width="17.625" style="1" bestFit="1" customWidth="1"/>
    <col min="5384" max="5384" width="12" style="1" bestFit="1" customWidth="1"/>
    <col min="5385" max="5385" width="28.125" style="1" bestFit="1" customWidth="1"/>
    <col min="5386" max="5386" width="26.75" style="1" bestFit="1" customWidth="1"/>
    <col min="5387" max="5387" width="32.875" style="1" customWidth="1"/>
    <col min="5388" max="5388" width="32.125" style="1" bestFit="1" customWidth="1"/>
    <col min="5389" max="5389" width="17.625" style="1" bestFit="1" customWidth="1"/>
    <col min="5390" max="5390" width="28.5" style="1" bestFit="1" customWidth="1"/>
    <col min="5391" max="5391" width="29.875" style="1" customWidth="1"/>
    <col min="5392" max="5392" width="23.625" style="1" customWidth="1"/>
    <col min="5393" max="5402" width="8" style="1"/>
    <col min="5403" max="5406" width="0" style="1" hidden="1" customWidth="1"/>
    <col min="5407" max="5630" width="8" style="1"/>
    <col min="5631" max="5631" width="15.625" style="1" customWidth="1"/>
    <col min="5632" max="5632" width="13.125" style="1" customWidth="1"/>
    <col min="5633" max="5633" width="28" style="1" bestFit="1" customWidth="1"/>
    <col min="5634" max="5634" width="25.375" style="1" customWidth="1"/>
    <col min="5635" max="5635" width="32.875" style="1" customWidth="1"/>
    <col min="5636" max="5636" width="0" style="1" hidden="1" customWidth="1"/>
    <col min="5637" max="5637" width="25.625" style="1" customWidth="1"/>
    <col min="5638" max="5638" width="30.625" style="1" bestFit="1" customWidth="1"/>
    <col min="5639" max="5639" width="17.625" style="1" bestFit="1" customWidth="1"/>
    <col min="5640" max="5640" width="12" style="1" bestFit="1" customWidth="1"/>
    <col min="5641" max="5641" width="28.125" style="1" bestFit="1" customWidth="1"/>
    <col min="5642" max="5642" width="26.75" style="1" bestFit="1" customWidth="1"/>
    <col min="5643" max="5643" width="32.875" style="1" customWidth="1"/>
    <col min="5644" max="5644" width="32.125" style="1" bestFit="1" customWidth="1"/>
    <col min="5645" max="5645" width="17.625" style="1" bestFit="1" customWidth="1"/>
    <col min="5646" max="5646" width="28.5" style="1" bestFit="1" customWidth="1"/>
    <col min="5647" max="5647" width="29.875" style="1" customWidth="1"/>
    <col min="5648" max="5648" width="23.625" style="1" customWidth="1"/>
    <col min="5649" max="5658" width="8" style="1"/>
    <col min="5659" max="5662" width="0" style="1" hidden="1" customWidth="1"/>
    <col min="5663" max="5886" width="8" style="1"/>
    <col min="5887" max="5887" width="15.625" style="1" customWidth="1"/>
    <col min="5888" max="5888" width="13.125" style="1" customWidth="1"/>
    <col min="5889" max="5889" width="28" style="1" bestFit="1" customWidth="1"/>
    <col min="5890" max="5890" width="25.375" style="1" customWidth="1"/>
    <col min="5891" max="5891" width="32.875" style="1" customWidth="1"/>
    <col min="5892" max="5892" width="0" style="1" hidden="1" customWidth="1"/>
    <col min="5893" max="5893" width="25.625" style="1" customWidth="1"/>
    <col min="5894" max="5894" width="30.625" style="1" bestFit="1" customWidth="1"/>
    <col min="5895" max="5895" width="17.625" style="1" bestFit="1" customWidth="1"/>
    <col min="5896" max="5896" width="12" style="1" bestFit="1" customWidth="1"/>
    <col min="5897" max="5897" width="28.125" style="1" bestFit="1" customWidth="1"/>
    <col min="5898" max="5898" width="26.75" style="1" bestFit="1" customWidth="1"/>
    <col min="5899" max="5899" width="32.875" style="1" customWidth="1"/>
    <col min="5900" max="5900" width="32.125" style="1" bestFit="1" customWidth="1"/>
    <col min="5901" max="5901" width="17.625" style="1" bestFit="1" customWidth="1"/>
    <col min="5902" max="5902" width="28.5" style="1" bestFit="1" customWidth="1"/>
    <col min="5903" max="5903" width="29.875" style="1" customWidth="1"/>
    <col min="5904" max="5904" width="23.625" style="1" customWidth="1"/>
    <col min="5905" max="5914" width="8" style="1"/>
    <col min="5915" max="5918" width="0" style="1" hidden="1" customWidth="1"/>
    <col min="5919" max="6142" width="8" style="1"/>
    <col min="6143" max="6143" width="15.625" style="1" customWidth="1"/>
    <col min="6144" max="6144" width="13.125" style="1" customWidth="1"/>
    <col min="6145" max="6145" width="28" style="1" bestFit="1" customWidth="1"/>
    <col min="6146" max="6146" width="25.375" style="1" customWidth="1"/>
    <col min="6147" max="6147" width="32.875" style="1" customWidth="1"/>
    <col min="6148" max="6148" width="0" style="1" hidden="1" customWidth="1"/>
    <col min="6149" max="6149" width="25.625" style="1" customWidth="1"/>
    <col min="6150" max="6150" width="30.625" style="1" bestFit="1" customWidth="1"/>
    <col min="6151" max="6151" width="17.625" style="1" bestFit="1" customWidth="1"/>
    <col min="6152" max="6152" width="12" style="1" bestFit="1" customWidth="1"/>
    <col min="6153" max="6153" width="28.125" style="1" bestFit="1" customWidth="1"/>
    <col min="6154" max="6154" width="26.75" style="1" bestFit="1" customWidth="1"/>
    <col min="6155" max="6155" width="32.875" style="1" customWidth="1"/>
    <col min="6156" max="6156" width="32.125" style="1" bestFit="1" customWidth="1"/>
    <col min="6157" max="6157" width="17.625" style="1" bestFit="1" customWidth="1"/>
    <col min="6158" max="6158" width="28.5" style="1" bestFit="1" customWidth="1"/>
    <col min="6159" max="6159" width="29.875" style="1" customWidth="1"/>
    <col min="6160" max="6160" width="23.625" style="1" customWidth="1"/>
    <col min="6161" max="6170" width="8" style="1"/>
    <col min="6171" max="6174" width="0" style="1" hidden="1" customWidth="1"/>
    <col min="6175" max="6398" width="8" style="1"/>
    <col min="6399" max="6399" width="15.625" style="1" customWidth="1"/>
    <col min="6400" max="6400" width="13.125" style="1" customWidth="1"/>
    <col min="6401" max="6401" width="28" style="1" bestFit="1" customWidth="1"/>
    <col min="6402" max="6402" width="25.375" style="1" customWidth="1"/>
    <col min="6403" max="6403" width="32.875" style="1" customWidth="1"/>
    <col min="6404" max="6404" width="0" style="1" hidden="1" customWidth="1"/>
    <col min="6405" max="6405" width="25.625" style="1" customWidth="1"/>
    <col min="6406" max="6406" width="30.625" style="1" bestFit="1" customWidth="1"/>
    <col min="6407" max="6407" width="17.625" style="1" bestFit="1" customWidth="1"/>
    <col min="6408" max="6408" width="12" style="1" bestFit="1" customWidth="1"/>
    <col min="6409" max="6409" width="28.125" style="1" bestFit="1" customWidth="1"/>
    <col min="6410" max="6410" width="26.75" style="1" bestFit="1" customWidth="1"/>
    <col min="6411" max="6411" width="32.875" style="1" customWidth="1"/>
    <col min="6412" max="6412" width="32.125" style="1" bestFit="1" customWidth="1"/>
    <col min="6413" max="6413" width="17.625" style="1" bestFit="1" customWidth="1"/>
    <col min="6414" max="6414" width="28.5" style="1" bestFit="1" customWidth="1"/>
    <col min="6415" max="6415" width="29.875" style="1" customWidth="1"/>
    <col min="6416" max="6416" width="23.625" style="1" customWidth="1"/>
    <col min="6417" max="6426" width="8" style="1"/>
    <col min="6427" max="6430" width="0" style="1" hidden="1" customWidth="1"/>
    <col min="6431" max="6654" width="8" style="1"/>
    <col min="6655" max="6655" width="15.625" style="1" customWidth="1"/>
    <col min="6656" max="6656" width="13.125" style="1" customWidth="1"/>
    <col min="6657" max="6657" width="28" style="1" bestFit="1" customWidth="1"/>
    <col min="6658" max="6658" width="25.375" style="1" customWidth="1"/>
    <col min="6659" max="6659" width="32.875" style="1" customWidth="1"/>
    <col min="6660" max="6660" width="0" style="1" hidden="1" customWidth="1"/>
    <col min="6661" max="6661" width="25.625" style="1" customWidth="1"/>
    <col min="6662" max="6662" width="30.625" style="1" bestFit="1" customWidth="1"/>
    <col min="6663" max="6663" width="17.625" style="1" bestFit="1" customWidth="1"/>
    <col min="6664" max="6664" width="12" style="1" bestFit="1" customWidth="1"/>
    <col min="6665" max="6665" width="28.125" style="1" bestFit="1" customWidth="1"/>
    <col min="6666" max="6666" width="26.75" style="1" bestFit="1" customWidth="1"/>
    <col min="6667" max="6667" width="32.875" style="1" customWidth="1"/>
    <col min="6668" max="6668" width="32.125" style="1" bestFit="1" customWidth="1"/>
    <col min="6669" max="6669" width="17.625" style="1" bestFit="1" customWidth="1"/>
    <col min="6670" max="6670" width="28.5" style="1" bestFit="1" customWidth="1"/>
    <col min="6671" max="6671" width="29.875" style="1" customWidth="1"/>
    <col min="6672" max="6672" width="23.625" style="1" customWidth="1"/>
    <col min="6673" max="6682" width="8" style="1"/>
    <col min="6683" max="6686" width="0" style="1" hidden="1" customWidth="1"/>
    <col min="6687" max="6910" width="8" style="1"/>
    <col min="6911" max="6911" width="15.625" style="1" customWidth="1"/>
    <col min="6912" max="6912" width="13.125" style="1" customWidth="1"/>
    <col min="6913" max="6913" width="28" style="1" bestFit="1" customWidth="1"/>
    <col min="6914" max="6914" width="25.375" style="1" customWidth="1"/>
    <col min="6915" max="6915" width="32.875" style="1" customWidth="1"/>
    <col min="6916" max="6916" width="0" style="1" hidden="1" customWidth="1"/>
    <col min="6917" max="6917" width="25.625" style="1" customWidth="1"/>
    <col min="6918" max="6918" width="30.625" style="1" bestFit="1" customWidth="1"/>
    <col min="6919" max="6919" width="17.625" style="1" bestFit="1" customWidth="1"/>
    <col min="6920" max="6920" width="12" style="1" bestFit="1" customWidth="1"/>
    <col min="6921" max="6921" width="28.125" style="1" bestFit="1" customWidth="1"/>
    <col min="6922" max="6922" width="26.75" style="1" bestFit="1" customWidth="1"/>
    <col min="6923" max="6923" width="32.875" style="1" customWidth="1"/>
    <col min="6924" max="6924" width="32.125" style="1" bestFit="1" customWidth="1"/>
    <col min="6925" max="6925" width="17.625" style="1" bestFit="1" customWidth="1"/>
    <col min="6926" max="6926" width="28.5" style="1" bestFit="1" customWidth="1"/>
    <col min="6927" max="6927" width="29.875" style="1" customWidth="1"/>
    <col min="6928" max="6928" width="23.625" style="1" customWidth="1"/>
    <col min="6929" max="6938" width="8" style="1"/>
    <col min="6939" max="6942" width="0" style="1" hidden="1" customWidth="1"/>
    <col min="6943" max="7166" width="8" style="1"/>
    <col min="7167" max="7167" width="15.625" style="1" customWidth="1"/>
    <col min="7168" max="7168" width="13.125" style="1" customWidth="1"/>
    <col min="7169" max="7169" width="28" style="1" bestFit="1" customWidth="1"/>
    <col min="7170" max="7170" width="25.375" style="1" customWidth="1"/>
    <col min="7171" max="7171" width="32.875" style="1" customWidth="1"/>
    <col min="7172" max="7172" width="0" style="1" hidden="1" customWidth="1"/>
    <col min="7173" max="7173" width="25.625" style="1" customWidth="1"/>
    <col min="7174" max="7174" width="30.625" style="1" bestFit="1" customWidth="1"/>
    <col min="7175" max="7175" width="17.625" style="1" bestFit="1" customWidth="1"/>
    <col min="7176" max="7176" width="12" style="1" bestFit="1" customWidth="1"/>
    <col min="7177" max="7177" width="28.125" style="1" bestFit="1" customWidth="1"/>
    <col min="7178" max="7178" width="26.75" style="1" bestFit="1" customWidth="1"/>
    <col min="7179" max="7179" width="32.875" style="1" customWidth="1"/>
    <col min="7180" max="7180" width="32.125" style="1" bestFit="1" customWidth="1"/>
    <col min="7181" max="7181" width="17.625" style="1" bestFit="1" customWidth="1"/>
    <col min="7182" max="7182" width="28.5" style="1" bestFit="1" customWidth="1"/>
    <col min="7183" max="7183" width="29.875" style="1" customWidth="1"/>
    <col min="7184" max="7184" width="23.625" style="1" customWidth="1"/>
    <col min="7185" max="7194" width="8" style="1"/>
    <col min="7195" max="7198" width="0" style="1" hidden="1" customWidth="1"/>
    <col min="7199" max="7422" width="8" style="1"/>
    <col min="7423" max="7423" width="15.625" style="1" customWidth="1"/>
    <col min="7424" max="7424" width="13.125" style="1" customWidth="1"/>
    <col min="7425" max="7425" width="28" style="1" bestFit="1" customWidth="1"/>
    <col min="7426" max="7426" width="25.375" style="1" customWidth="1"/>
    <col min="7427" max="7427" width="32.875" style="1" customWidth="1"/>
    <col min="7428" max="7428" width="0" style="1" hidden="1" customWidth="1"/>
    <col min="7429" max="7429" width="25.625" style="1" customWidth="1"/>
    <col min="7430" max="7430" width="30.625" style="1" bestFit="1" customWidth="1"/>
    <col min="7431" max="7431" width="17.625" style="1" bestFit="1" customWidth="1"/>
    <col min="7432" max="7432" width="12" style="1" bestFit="1" customWidth="1"/>
    <col min="7433" max="7433" width="28.125" style="1" bestFit="1" customWidth="1"/>
    <col min="7434" max="7434" width="26.75" style="1" bestFit="1" customWidth="1"/>
    <col min="7435" max="7435" width="32.875" style="1" customWidth="1"/>
    <col min="7436" max="7436" width="32.125" style="1" bestFit="1" customWidth="1"/>
    <col min="7437" max="7437" width="17.625" style="1" bestFit="1" customWidth="1"/>
    <col min="7438" max="7438" width="28.5" style="1" bestFit="1" customWidth="1"/>
    <col min="7439" max="7439" width="29.875" style="1" customWidth="1"/>
    <col min="7440" max="7440" width="23.625" style="1" customWidth="1"/>
    <col min="7441" max="7450" width="8" style="1"/>
    <col min="7451" max="7454" width="0" style="1" hidden="1" customWidth="1"/>
    <col min="7455" max="7678" width="8" style="1"/>
    <col min="7679" max="7679" width="15.625" style="1" customWidth="1"/>
    <col min="7680" max="7680" width="13.125" style="1" customWidth="1"/>
    <col min="7681" max="7681" width="28" style="1" bestFit="1" customWidth="1"/>
    <col min="7682" max="7682" width="25.375" style="1" customWidth="1"/>
    <col min="7683" max="7683" width="32.875" style="1" customWidth="1"/>
    <col min="7684" max="7684" width="0" style="1" hidden="1" customWidth="1"/>
    <col min="7685" max="7685" width="25.625" style="1" customWidth="1"/>
    <col min="7686" max="7686" width="30.625" style="1" bestFit="1" customWidth="1"/>
    <col min="7687" max="7687" width="17.625" style="1" bestFit="1" customWidth="1"/>
    <col min="7688" max="7688" width="12" style="1" bestFit="1" customWidth="1"/>
    <col min="7689" max="7689" width="28.125" style="1" bestFit="1" customWidth="1"/>
    <col min="7690" max="7690" width="26.75" style="1" bestFit="1" customWidth="1"/>
    <col min="7691" max="7691" width="32.875" style="1" customWidth="1"/>
    <col min="7692" max="7692" width="32.125" style="1" bestFit="1" customWidth="1"/>
    <col min="7693" max="7693" width="17.625" style="1" bestFit="1" customWidth="1"/>
    <col min="7694" max="7694" width="28.5" style="1" bestFit="1" customWidth="1"/>
    <col min="7695" max="7695" width="29.875" style="1" customWidth="1"/>
    <col min="7696" max="7696" width="23.625" style="1" customWidth="1"/>
    <col min="7697" max="7706" width="8" style="1"/>
    <col min="7707" max="7710" width="0" style="1" hidden="1" customWidth="1"/>
    <col min="7711" max="7934" width="8" style="1"/>
    <col min="7935" max="7935" width="15.625" style="1" customWidth="1"/>
    <col min="7936" max="7936" width="13.125" style="1" customWidth="1"/>
    <col min="7937" max="7937" width="28" style="1" bestFit="1" customWidth="1"/>
    <col min="7938" max="7938" width="25.375" style="1" customWidth="1"/>
    <col min="7939" max="7939" width="32.875" style="1" customWidth="1"/>
    <col min="7940" max="7940" width="0" style="1" hidden="1" customWidth="1"/>
    <col min="7941" max="7941" width="25.625" style="1" customWidth="1"/>
    <col min="7942" max="7942" width="30.625" style="1" bestFit="1" customWidth="1"/>
    <col min="7943" max="7943" width="17.625" style="1" bestFit="1" customWidth="1"/>
    <col min="7944" max="7944" width="12" style="1" bestFit="1" customWidth="1"/>
    <col min="7945" max="7945" width="28.125" style="1" bestFit="1" customWidth="1"/>
    <col min="7946" max="7946" width="26.75" style="1" bestFit="1" customWidth="1"/>
    <col min="7947" max="7947" width="32.875" style="1" customWidth="1"/>
    <col min="7948" max="7948" width="32.125" style="1" bestFit="1" customWidth="1"/>
    <col min="7949" max="7949" width="17.625" style="1" bestFit="1" customWidth="1"/>
    <col min="7950" max="7950" width="28.5" style="1" bestFit="1" customWidth="1"/>
    <col min="7951" max="7951" width="29.875" style="1" customWidth="1"/>
    <col min="7952" max="7952" width="23.625" style="1" customWidth="1"/>
    <col min="7953" max="7962" width="8" style="1"/>
    <col min="7963" max="7966" width="0" style="1" hidden="1" customWidth="1"/>
    <col min="7967" max="8190" width="8" style="1"/>
    <col min="8191" max="8191" width="15.625" style="1" customWidth="1"/>
    <col min="8192" max="8192" width="13.125" style="1" customWidth="1"/>
    <col min="8193" max="8193" width="28" style="1" bestFit="1" customWidth="1"/>
    <col min="8194" max="8194" width="25.375" style="1" customWidth="1"/>
    <col min="8195" max="8195" width="32.875" style="1" customWidth="1"/>
    <col min="8196" max="8196" width="0" style="1" hidden="1" customWidth="1"/>
    <col min="8197" max="8197" width="25.625" style="1" customWidth="1"/>
    <col min="8198" max="8198" width="30.625" style="1" bestFit="1" customWidth="1"/>
    <col min="8199" max="8199" width="17.625" style="1" bestFit="1" customWidth="1"/>
    <col min="8200" max="8200" width="12" style="1" bestFit="1" customWidth="1"/>
    <col min="8201" max="8201" width="28.125" style="1" bestFit="1" customWidth="1"/>
    <col min="8202" max="8202" width="26.75" style="1" bestFit="1" customWidth="1"/>
    <col min="8203" max="8203" width="32.875" style="1" customWidth="1"/>
    <col min="8204" max="8204" width="32.125" style="1" bestFit="1" customWidth="1"/>
    <col min="8205" max="8205" width="17.625" style="1" bestFit="1" customWidth="1"/>
    <col min="8206" max="8206" width="28.5" style="1" bestFit="1" customWidth="1"/>
    <col min="8207" max="8207" width="29.875" style="1" customWidth="1"/>
    <col min="8208" max="8208" width="23.625" style="1" customWidth="1"/>
    <col min="8209" max="8218" width="8" style="1"/>
    <col min="8219" max="8222" width="0" style="1" hidden="1" customWidth="1"/>
    <col min="8223" max="8446" width="8" style="1"/>
    <col min="8447" max="8447" width="15.625" style="1" customWidth="1"/>
    <col min="8448" max="8448" width="13.125" style="1" customWidth="1"/>
    <col min="8449" max="8449" width="28" style="1" bestFit="1" customWidth="1"/>
    <col min="8450" max="8450" width="25.375" style="1" customWidth="1"/>
    <col min="8451" max="8451" width="32.875" style="1" customWidth="1"/>
    <col min="8452" max="8452" width="0" style="1" hidden="1" customWidth="1"/>
    <col min="8453" max="8453" width="25.625" style="1" customWidth="1"/>
    <col min="8454" max="8454" width="30.625" style="1" bestFit="1" customWidth="1"/>
    <col min="8455" max="8455" width="17.625" style="1" bestFit="1" customWidth="1"/>
    <col min="8456" max="8456" width="12" style="1" bestFit="1" customWidth="1"/>
    <col min="8457" max="8457" width="28.125" style="1" bestFit="1" customWidth="1"/>
    <col min="8458" max="8458" width="26.75" style="1" bestFit="1" customWidth="1"/>
    <col min="8459" max="8459" width="32.875" style="1" customWidth="1"/>
    <col min="8460" max="8460" width="32.125" style="1" bestFit="1" customWidth="1"/>
    <col min="8461" max="8461" width="17.625" style="1" bestFit="1" customWidth="1"/>
    <col min="8462" max="8462" width="28.5" style="1" bestFit="1" customWidth="1"/>
    <col min="8463" max="8463" width="29.875" style="1" customWidth="1"/>
    <col min="8464" max="8464" width="23.625" style="1" customWidth="1"/>
    <col min="8465" max="8474" width="8" style="1"/>
    <col min="8475" max="8478" width="0" style="1" hidden="1" customWidth="1"/>
    <col min="8479" max="8702" width="8" style="1"/>
    <col min="8703" max="8703" width="15.625" style="1" customWidth="1"/>
    <col min="8704" max="8704" width="13.125" style="1" customWidth="1"/>
    <col min="8705" max="8705" width="28" style="1" bestFit="1" customWidth="1"/>
    <col min="8706" max="8706" width="25.375" style="1" customWidth="1"/>
    <col min="8707" max="8707" width="32.875" style="1" customWidth="1"/>
    <col min="8708" max="8708" width="0" style="1" hidden="1" customWidth="1"/>
    <col min="8709" max="8709" width="25.625" style="1" customWidth="1"/>
    <col min="8710" max="8710" width="30.625" style="1" bestFit="1" customWidth="1"/>
    <col min="8711" max="8711" width="17.625" style="1" bestFit="1" customWidth="1"/>
    <col min="8712" max="8712" width="12" style="1" bestFit="1" customWidth="1"/>
    <col min="8713" max="8713" width="28.125" style="1" bestFit="1" customWidth="1"/>
    <col min="8714" max="8714" width="26.75" style="1" bestFit="1" customWidth="1"/>
    <col min="8715" max="8715" width="32.875" style="1" customWidth="1"/>
    <col min="8716" max="8716" width="32.125" style="1" bestFit="1" customWidth="1"/>
    <col min="8717" max="8717" width="17.625" style="1" bestFit="1" customWidth="1"/>
    <col min="8718" max="8718" width="28.5" style="1" bestFit="1" customWidth="1"/>
    <col min="8719" max="8719" width="29.875" style="1" customWidth="1"/>
    <col min="8720" max="8720" width="23.625" style="1" customWidth="1"/>
    <col min="8721" max="8730" width="8" style="1"/>
    <col min="8731" max="8734" width="0" style="1" hidden="1" customWidth="1"/>
    <col min="8735" max="8958" width="8" style="1"/>
    <col min="8959" max="8959" width="15.625" style="1" customWidth="1"/>
    <col min="8960" max="8960" width="13.125" style="1" customWidth="1"/>
    <col min="8961" max="8961" width="28" style="1" bestFit="1" customWidth="1"/>
    <col min="8962" max="8962" width="25.375" style="1" customWidth="1"/>
    <col min="8963" max="8963" width="32.875" style="1" customWidth="1"/>
    <col min="8964" max="8964" width="0" style="1" hidden="1" customWidth="1"/>
    <col min="8965" max="8965" width="25.625" style="1" customWidth="1"/>
    <col min="8966" max="8966" width="30.625" style="1" bestFit="1" customWidth="1"/>
    <col min="8967" max="8967" width="17.625" style="1" bestFit="1" customWidth="1"/>
    <col min="8968" max="8968" width="12" style="1" bestFit="1" customWidth="1"/>
    <col min="8969" max="8969" width="28.125" style="1" bestFit="1" customWidth="1"/>
    <col min="8970" max="8970" width="26.75" style="1" bestFit="1" customWidth="1"/>
    <col min="8971" max="8971" width="32.875" style="1" customWidth="1"/>
    <col min="8972" max="8972" width="32.125" style="1" bestFit="1" customWidth="1"/>
    <col min="8973" max="8973" width="17.625" style="1" bestFit="1" customWidth="1"/>
    <col min="8974" max="8974" width="28.5" style="1" bestFit="1" customWidth="1"/>
    <col min="8975" max="8975" width="29.875" style="1" customWidth="1"/>
    <col min="8976" max="8976" width="23.625" style="1" customWidth="1"/>
    <col min="8977" max="8986" width="8" style="1"/>
    <col min="8987" max="8990" width="0" style="1" hidden="1" customWidth="1"/>
    <col min="8991" max="9214" width="8" style="1"/>
    <col min="9215" max="9215" width="15.625" style="1" customWidth="1"/>
    <col min="9216" max="9216" width="13.125" style="1" customWidth="1"/>
    <col min="9217" max="9217" width="28" style="1" bestFit="1" customWidth="1"/>
    <col min="9218" max="9218" width="25.375" style="1" customWidth="1"/>
    <col min="9219" max="9219" width="32.875" style="1" customWidth="1"/>
    <col min="9220" max="9220" width="0" style="1" hidden="1" customWidth="1"/>
    <col min="9221" max="9221" width="25.625" style="1" customWidth="1"/>
    <col min="9222" max="9222" width="30.625" style="1" bestFit="1" customWidth="1"/>
    <col min="9223" max="9223" width="17.625" style="1" bestFit="1" customWidth="1"/>
    <col min="9224" max="9224" width="12" style="1" bestFit="1" customWidth="1"/>
    <col min="9225" max="9225" width="28.125" style="1" bestFit="1" customWidth="1"/>
    <col min="9226" max="9226" width="26.75" style="1" bestFit="1" customWidth="1"/>
    <col min="9227" max="9227" width="32.875" style="1" customWidth="1"/>
    <col min="9228" max="9228" width="32.125" style="1" bestFit="1" customWidth="1"/>
    <col min="9229" max="9229" width="17.625" style="1" bestFit="1" customWidth="1"/>
    <col min="9230" max="9230" width="28.5" style="1" bestFit="1" customWidth="1"/>
    <col min="9231" max="9231" width="29.875" style="1" customWidth="1"/>
    <col min="9232" max="9232" width="23.625" style="1" customWidth="1"/>
    <col min="9233" max="9242" width="8" style="1"/>
    <col min="9243" max="9246" width="0" style="1" hidden="1" customWidth="1"/>
    <col min="9247" max="9470" width="8" style="1"/>
    <col min="9471" max="9471" width="15.625" style="1" customWidth="1"/>
    <col min="9472" max="9472" width="13.125" style="1" customWidth="1"/>
    <col min="9473" max="9473" width="28" style="1" bestFit="1" customWidth="1"/>
    <col min="9474" max="9474" width="25.375" style="1" customWidth="1"/>
    <col min="9475" max="9475" width="32.875" style="1" customWidth="1"/>
    <col min="9476" max="9476" width="0" style="1" hidden="1" customWidth="1"/>
    <col min="9477" max="9477" width="25.625" style="1" customWidth="1"/>
    <col min="9478" max="9478" width="30.625" style="1" bestFit="1" customWidth="1"/>
    <col min="9479" max="9479" width="17.625" style="1" bestFit="1" customWidth="1"/>
    <col min="9480" max="9480" width="12" style="1" bestFit="1" customWidth="1"/>
    <col min="9481" max="9481" width="28.125" style="1" bestFit="1" customWidth="1"/>
    <col min="9482" max="9482" width="26.75" style="1" bestFit="1" customWidth="1"/>
    <col min="9483" max="9483" width="32.875" style="1" customWidth="1"/>
    <col min="9484" max="9484" width="32.125" style="1" bestFit="1" customWidth="1"/>
    <col min="9485" max="9485" width="17.625" style="1" bestFit="1" customWidth="1"/>
    <col min="9486" max="9486" width="28.5" style="1" bestFit="1" customWidth="1"/>
    <col min="9487" max="9487" width="29.875" style="1" customWidth="1"/>
    <col min="9488" max="9488" width="23.625" style="1" customWidth="1"/>
    <col min="9489" max="9498" width="8" style="1"/>
    <col min="9499" max="9502" width="0" style="1" hidden="1" customWidth="1"/>
    <col min="9503" max="9726" width="8" style="1"/>
    <col min="9727" max="9727" width="15.625" style="1" customWidth="1"/>
    <col min="9728" max="9728" width="13.125" style="1" customWidth="1"/>
    <col min="9729" max="9729" width="28" style="1" bestFit="1" customWidth="1"/>
    <col min="9730" max="9730" width="25.375" style="1" customWidth="1"/>
    <col min="9731" max="9731" width="32.875" style="1" customWidth="1"/>
    <col min="9732" max="9732" width="0" style="1" hidden="1" customWidth="1"/>
    <col min="9733" max="9733" width="25.625" style="1" customWidth="1"/>
    <col min="9734" max="9734" width="30.625" style="1" bestFit="1" customWidth="1"/>
    <col min="9735" max="9735" width="17.625" style="1" bestFit="1" customWidth="1"/>
    <col min="9736" max="9736" width="12" style="1" bestFit="1" customWidth="1"/>
    <col min="9737" max="9737" width="28.125" style="1" bestFit="1" customWidth="1"/>
    <col min="9738" max="9738" width="26.75" style="1" bestFit="1" customWidth="1"/>
    <col min="9739" max="9739" width="32.875" style="1" customWidth="1"/>
    <col min="9740" max="9740" width="32.125" style="1" bestFit="1" customWidth="1"/>
    <col min="9741" max="9741" width="17.625" style="1" bestFit="1" customWidth="1"/>
    <col min="9742" max="9742" width="28.5" style="1" bestFit="1" customWidth="1"/>
    <col min="9743" max="9743" width="29.875" style="1" customWidth="1"/>
    <col min="9744" max="9744" width="23.625" style="1" customWidth="1"/>
    <col min="9745" max="9754" width="8" style="1"/>
    <col min="9755" max="9758" width="0" style="1" hidden="1" customWidth="1"/>
    <col min="9759" max="9982" width="8" style="1"/>
    <col min="9983" max="9983" width="15.625" style="1" customWidth="1"/>
    <col min="9984" max="9984" width="13.125" style="1" customWidth="1"/>
    <col min="9985" max="9985" width="28" style="1" bestFit="1" customWidth="1"/>
    <col min="9986" max="9986" width="25.375" style="1" customWidth="1"/>
    <col min="9987" max="9987" width="32.875" style="1" customWidth="1"/>
    <col min="9988" max="9988" width="0" style="1" hidden="1" customWidth="1"/>
    <col min="9989" max="9989" width="25.625" style="1" customWidth="1"/>
    <col min="9990" max="9990" width="30.625" style="1" bestFit="1" customWidth="1"/>
    <col min="9991" max="9991" width="17.625" style="1" bestFit="1" customWidth="1"/>
    <col min="9992" max="9992" width="12" style="1" bestFit="1" customWidth="1"/>
    <col min="9993" max="9993" width="28.125" style="1" bestFit="1" customWidth="1"/>
    <col min="9994" max="9994" width="26.75" style="1" bestFit="1" customWidth="1"/>
    <col min="9995" max="9995" width="32.875" style="1" customWidth="1"/>
    <col min="9996" max="9996" width="32.125" style="1" bestFit="1" customWidth="1"/>
    <col min="9997" max="9997" width="17.625" style="1" bestFit="1" customWidth="1"/>
    <col min="9998" max="9998" width="28.5" style="1" bestFit="1" customWidth="1"/>
    <col min="9999" max="9999" width="29.875" style="1" customWidth="1"/>
    <col min="10000" max="10000" width="23.625" style="1" customWidth="1"/>
    <col min="10001" max="10010" width="8" style="1"/>
    <col min="10011" max="10014" width="0" style="1" hidden="1" customWidth="1"/>
    <col min="10015" max="10238" width="8" style="1"/>
    <col min="10239" max="10239" width="15.625" style="1" customWidth="1"/>
    <col min="10240" max="10240" width="13.125" style="1" customWidth="1"/>
    <col min="10241" max="10241" width="28" style="1" bestFit="1" customWidth="1"/>
    <col min="10242" max="10242" width="25.375" style="1" customWidth="1"/>
    <col min="10243" max="10243" width="32.875" style="1" customWidth="1"/>
    <col min="10244" max="10244" width="0" style="1" hidden="1" customWidth="1"/>
    <col min="10245" max="10245" width="25.625" style="1" customWidth="1"/>
    <col min="10246" max="10246" width="30.625" style="1" bestFit="1" customWidth="1"/>
    <col min="10247" max="10247" width="17.625" style="1" bestFit="1" customWidth="1"/>
    <col min="10248" max="10248" width="12" style="1" bestFit="1" customWidth="1"/>
    <col min="10249" max="10249" width="28.125" style="1" bestFit="1" customWidth="1"/>
    <col min="10250" max="10250" width="26.75" style="1" bestFit="1" customWidth="1"/>
    <col min="10251" max="10251" width="32.875" style="1" customWidth="1"/>
    <col min="10252" max="10252" width="32.125" style="1" bestFit="1" customWidth="1"/>
    <col min="10253" max="10253" width="17.625" style="1" bestFit="1" customWidth="1"/>
    <col min="10254" max="10254" width="28.5" style="1" bestFit="1" customWidth="1"/>
    <col min="10255" max="10255" width="29.875" style="1" customWidth="1"/>
    <col min="10256" max="10256" width="23.625" style="1" customWidth="1"/>
    <col min="10257" max="10266" width="8" style="1"/>
    <col min="10267" max="10270" width="0" style="1" hidden="1" customWidth="1"/>
    <col min="10271" max="10494" width="8" style="1"/>
    <col min="10495" max="10495" width="15.625" style="1" customWidth="1"/>
    <col min="10496" max="10496" width="13.125" style="1" customWidth="1"/>
    <col min="10497" max="10497" width="28" style="1" bestFit="1" customWidth="1"/>
    <col min="10498" max="10498" width="25.375" style="1" customWidth="1"/>
    <col min="10499" max="10499" width="32.875" style="1" customWidth="1"/>
    <col min="10500" max="10500" width="0" style="1" hidden="1" customWidth="1"/>
    <col min="10501" max="10501" width="25.625" style="1" customWidth="1"/>
    <col min="10502" max="10502" width="30.625" style="1" bestFit="1" customWidth="1"/>
    <col min="10503" max="10503" width="17.625" style="1" bestFit="1" customWidth="1"/>
    <col min="10504" max="10504" width="12" style="1" bestFit="1" customWidth="1"/>
    <col min="10505" max="10505" width="28.125" style="1" bestFit="1" customWidth="1"/>
    <col min="10506" max="10506" width="26.75" style="1" bestFit="1" customWidth="1"/>
    <col min="10507" max="10507" width="32.875" style="1" customWidth="1"/>
    <col min="10508" max="10508" width="32.125" style="1" bestFit="1" customWidth="1"/>
    <col min="10509" max="10509" width="17.625" style="1" bestFit="1" customWidth="1"/>
    <col min="10510" max="10510" width="28.5" style="1" bestFit="1" customWidth="1"/>
    <col min="10511" max="10511" width="29.875" style="1" customWidth="1"/>
    <col min="10512" max="10512" width="23.625" style="1" customWidth="1"/>
    <col min="10513" max="10522" width="8" style="1"/>
    <col min="10523" max="10526" width="0" style="1" hidden="1" customWidth="1"/>
    <col min="10527" max="10750" width="8" style="1"/>
    <col min="10751" max="10751" width="15.625" style="1" customWidth="1"/>
    <col min="10752" max="10752" width="13.125" style="1" customWidth="1"/>
    <col min="10753" max="10753" width="28" style="1" bestFit="1" customWidth="1"/>
    <col min="10754" max="10754" width="25.375" style="1" customWidth="1"/>
    <col min="10755" max="10755" width="32.875" style="1" customWidth="1"/>
    <col min="10756" max="10756" width="0" style="1" hidden="1" customWidth="1"/>
    <col min="10757" max="10757" width="25.625" style="1" customWidth="1"/>
    <col min="10758" max="10758" width="30.625" style="1" bestFit="1" customWidth="1"/>
    <col min="10759" max="10759" width="17.625" style="1" bestFit="1" customWidth="1"/>
    <col min="10760" max="10760" width="12" style="1" bestFit="1" customWidth="1"/>
    <col min="10761" max="10761" width="28.125" style="1" bestFit="1" customWidth="1"/>
    <col min="10762" max="10762" width="26.75" style="1" bestFit="1" customWidth="1"/>
    <col min="10763" max="10763" width="32.875" style="1" customWidth="1"/>
    <col min="10764" max="10764" width="32.125" style="1" bestFit="1" customWidth="1"/>
    <col min="10765" max="10765" width="17.625" style="1" bestFit="1" customWidth="1"/>
    <col min="10766" max="10766" width="28.5" style="1" bestFit="1" customWidth="1"/>
    <col min="10767" max="10767" width="29.875" style="1" customWidth="1"/>
    <col min="10768" max="10768" width="23.625" style="1" customWidth="1"/>
    <col min="10769" max="10778" width="8" style="1"/>
    <col min="10779" max="10782" width="0" style="1" hidden="1" customWidth="1"/>
    <col min="10783" max="11006" width="8" style="1"/>
    <col min="11007" max="11007" width="15.625" style="1" customWidth="1"/>
    <col min="11008" max="11008" width="13.125" style="1" customWidth="1"/>
    <col min="11009" max="11009" width="28" style="1" bestFit="1" customWidth="1"/>
    <col min="11010" max="11010" width="25.375" style="1" customWidth="1"/>
    <col min="11011" max="11011" width="32.875" style="1" customWidth="1"/>
    <col min="11012" max="11012" width="0" style="1" hidden="1" customWidth="1"/>
    <col min="11013" max="11013" width="25.625" style="1" customWidth="1"/>
    <col min="11014" max="11014" width="30.625" style="1" bestFit="1" customWidth="1"/>
    <col min="11015" max="11015" width="17.625" style="1" bestFit="1" customWidth="1"/>
    <col min="11016" max="11016" width="12" style="1" bestFit="1" customWidth="1"/>
    <col min="11017" max="11017" width="28.125" style="1" bestFit="1" customWidth="1"/>
    <col min="11018" max="11018" width="26.75" style="1" bestFit="1" customWidth="1"/>
    <col min="11019" max="11019" width="32.875" style="1" customWidth="1"/>
    <col min="11020" max="11020" width="32.125" style="1" bestFit="1" customWidth="1"/>
    <col min="11021" max="11021" width="17.625" style="1" bestFit="1" customWidth="1"/>
    <col min="11022" max="11022" width="28.5" style="1" bestFit="1" customWidth="1"/>
    <col min="11023" max="11023" width="29.875" style="1" customWidth="1"/>
    <col min="11024" max="11024" width="23.625" style="1" customWidth="1"/>
    <col min="11025" max="11034" width="8" style="1"/>
    <col min="11035" max="11038" width="0" style="1" hidden="1" customWidth="1"/>
    <col min="11039" max="11262" width="8" style="1"/>
    <col min="11263" max="11263" width="15.625" style="1" customWidth="1"/>
    <col min="11264" max="11264" width="13.125" style="1" customWidth="1"/>
    <col min="11265" max="11265" width="28" style="1" bestFit="1" customWidth="1"/>
    <col min="11266" max="11266" width="25.375" style="1" customWidth="1"/>
    <col min="11267" max="11267" width="32.875" style="1" customWidth="1"/>
    <col min="11268" max="11268" width="0" style="1" hidden="1" customWidth="1"/>
    <col min="11269" max="11269" width="25.625" style="1" customWidth="1"/>
    <col min="11270" max="11270" width="30.625" style="1" bestFit="1" customWidth="1"/>
    <col min="11271" max="11271" width="17.625" style="1" bestFit="1" customWidth="1"/>
    <col min="11272" max="11272" width="12" style="1" bestFit="1" customWidth="1"/>
    <col min="11273" max="11273" width="28.125" style="1" bestFit="1" customWidth="1"/>
    <col min="11274" max="11274" width="26.75" style="1" bestFit="1" customWidth="1"/>
    <col min="11275" max="11275" width="32.875" style="1" customWidth="1"/>
    <col min="11276" max="11276" width="32.125" style="1" bestFit="1" customWidth="1"/>
    <col min="11277" max="11277" width="17.625" style="1" bestFit="1" customWidth="1"/>
    <col min="11278" max="11278" width="28.5" style="1" bestFit="1" customWidth="1"/>
    <col min="11279" max="11279" width="29.875" style="1" customWidth="1"/>
    <col min="11280" max="11280" width="23.625" style="1" customWidth="1"/>
    <col min="11281" max="11290" width="8" style="1"/>
    <col min="11291" max="11294" width="0" style="1" hidden="1" customWidth="1"/>
    <col min="11295" max="11518" width="8" style="1"/>
    <col min="11519" max="11519" width="15.625" style="1" customWidth="1"/>
    <col min="11520" max="11520" width="13.125" style="1" customWidth="1"/>
    <col min="11521" max="11521" width="28" style="1" bestFit="1" customWidth="1"/>
    <col min="11522" max="11522" width="25.375" style="1" customWidth="1"/>
    <col min="11523" max="11523" width="32.875" style="1" customWidth="1"/>
    <col min="11524" max="11524" width="0" style="1" hidden="1" customWidth="1"/>
    <col min="11525" max="11525" width="25.625" style="1" customWidth="1"/>
    <col min="11526" max="11526" width="30.625" style="1" bestFit="1" customWidth="1"/>
    <col min="11527" max="11527" width="17.625" style="1" bestFit="1" customWidth="1"/>
    <col min="11528" max="11528" width="12" style="1" bestFit="1" customWidth="1"/>
    <col min="11529" max="11529" width="28.125" style="1" bestFit="1" customWidth="1"/>
    <col min="11530" max="11530" width="26.75" style="1" bestFit="1" customWidth="1"/>
    <col min="11531" max="11531" width="32.875" style="1" customWidth="1"/>
    <col min="11532" max="11532" width="32.125" style="1" bestFit="1" customWidth="1"/>
    <col min="11533" max="11533" width="17.625" style="1" bestFit="1" customWidth="1"/>
    <col min="11534" max="11534" width="28.5" style="1" bestFit="1" customWidth="1"/>
    <col min="11535" max="11535" width="29.875" style="1" customWidth="1"/>
    <col min="11536" max="11536" width="23.625" style="1" customWidth="1"/>
    <col min="11537" max="11546" width="8" style="1"/>
    <col min="11547" max="11550" width="0" style="1" hidden="1" customWidth="1"/>
    <col min="11551" max="11774" width="8" style="1"/>
    <col min="11775" max="11775" width="15.625" style="1" customWidth="1"/>
    <col min="11776" max="11776" width="13.125" style="1" customWidth="1"/>
    <col min="11777" max="11777" width="28" style="1" bestFit="1" customWidth="1"/>
    <col min="11778" max="11778" width="25.375" style="1" customWidth="1"/>
    <col min="11779" max="11779" width="32.875" style="1" customWidth="1"/>
    <col min="11780" max="11780" width="0" style="1" hidden="1" customWidth="1"/>
    <col min="11781" max="11781" width="25.625" style="1" customWidth="1"/>
    <col min="11782" max="11782" width="30.625" style="1" bestFit="1" customWidth="1"/>
    <col min="11783" max="11783" width="17.625" style="1" bestFit="1" customWidth="1"/>
    <col min="11784" max="11784" width="12" style="1" bestFit="1" customWidth="1"/>
    <col min="11785" max="11785" width="28.125" style="1" bestFit="1" customWidth="1"/>
    <col min="11786" max="11786" width="26.75" style="1" bestFit="1" customWidth="1"/>
    <col min="11787" max="11787" width="32.875" style="1" customWidth="1"/>
    <col min="11788" max="11788" width="32.125" style="1" bestFit="1" customWidth="1"/>
    <col min="11789" max="11789" width="17.625" style="1" bestFit="1" customWidth="1"/>
    <col min="11790" max="11790" width="28.5" style="1" bestFit="1" customWidth="1"/>
    <col min="11791" max="11791" width="29.875" style="1" customWidth="1"/>
    <col min="11792" max="11792" width="23.625" style="1" customWidth="1"/>
    <col min="11793" max="11802" width="8" style="1"/>
    <col min="11803" max="11806" width="0" style="1" hidden="1" customWidth="1"/>
    <col min="11807" max="12030" width="8" style="1"/>
    <col min="12031" max="12031" width="15.625" style="1" customWidth="1"/>
    <col min="12032" max="12032" width="13.125" style="1" customWidth="1"/>
    <col min="12033" max="12033" width="28" style="1" bestFit="1" customWidth="1"/>
    <col min="12034" max="12034" width="25.375" style="1" customWidth="1"/>
    <col min="12035" max="12035" width="32.875" style="1" customWidth="1"/>
    <col min="12036" max="12036" width="0" style="1" hidden="1" customWidth="1"/>
    <col min="12037" max="12037" width="25.625" style="1" customWidth="1"/>
    <col min="12038" max="12038" width="30.625" style="1" bestFit="1" customWidth="1"/>
    <col min="12039" max="12039" width="17.625" style="1" bestFit="1" customWidth="1"/>
    <col min="12040" max="12040" width="12" style="1" bestFit="1" customWidth="1"/>
    <col min="12041" max="12041" width="28.125" style="1" bestFit="1" customWidth="1"/>
    <col min="12042" max="12042" width="26.75" style="1" bestFit="1" customWidth="1"/>
    <col min="12043" max="12043" width="32.875" style="1" customWidth="1"/>
    <col min="12044" max="12044" width="32.125" style="1" bestFit="1" customWidth="1"/>
    <col min="12045" max="12045" width="17.625" style="1" bestFit="1" customWidth="1"/>
    <col min="12046" max="12046" width="28.5" style="1" bestFit="1" customWidth="1"/>
    <col min="12047" max="12047" width="29.875" style="1" customWidth="1"/>
    <col min="12048" max="12048" width="23.625" style="1" customWidth="1"/>
    <col min="12049" max="12058" width="8" style="1"/>
    <col min="12059" max="12062" width="0" style="1" hidden="1" customWidth="1"/>
    <col min="12063" max="12286" width="8" style="1"/>
    <col min="12287" max="12287" width="15.625" style="1" customWidth="1"/>
    <col min="12288" max="12288" width="13.125" style="1" customWidth="1"/>
    <col min="12289" max="12289" width="28" style="1" bestFit="1" customWidth="1"/>
    <col min="12290" max="12290" width="25.375" style="1" customWidth="1"/>
    <col min="12291" max="12291" width="32.875" style="1" customWidth="1"/>
    <col min="12292" max="12292" width="0" style="1" hidden="1" customWidth="1"/>
    <col min="12293" max="12293" width="25.625" style="1" customWidth="1"/>
    <col min="12294" max="12294" width="30.625" style="1" bestFit="1" customWidth="1"/>
    <col min="12295" max="12295" width="17.625" style="1" bestFit="1" customWidth="1"/>
    <col min="12296" max="12296" width="12" style="1" bestFit="1" customWidth="1"/>
    <col min="12297" max="12297" width="28.125" style="1" bestFit="1" customWidth="1"/>
    <col min="12298" max="12298" width="26.75" style="1" bestFit="1" customWidth="1"/>
    <col min="12299" max="12299" width="32.875" style="1" customWidth="1"/>
    <col min="12300" max="12300" width="32.125" style="1" bestFit="1" customWidth="1"/>
    <col min="12301" max="12301" width="17.625" style="1" bestFit="1" customWidth="1"/>
    <col min="12302" max="12302" width="28.5" style="1" bestFit="1" customWidth="1"/>
    <col min="12303" max="12303" width="29.875" style="1" customWidth="1"/>
    <col min="12304" max="12304" width="23.625" style="1" customWidth="1"/>
    <col min="12305" max="12314" width="8" style="1"/>
    <col min="12315" max="12318" width="0" style="1" hidden="1" customWidth="1"/>
    <col min="12319" max="12542" width="8" style="1"/>
    <col min="12543" max="12543" width="15.625" style="1" customWidth="1"/>
    <col min="12544" max="12544" width="13.125" style="1" customWidth="1"/>
    <col min="12545" max="12545" width="28" style="1" bestFit="1" customWidth="1"/>
    <col min="12546" max="12546" width="25.375" style="1" customWidth="1"/>
    <col min="12547" max="12547" width="32.875" style="1" customWidth="1"/>
    <col min="12548" max="12548" width="0" style="1" hidden="1" customWidth="1"/>
    <col min="12549" max="12549" width="25.625" style="1" customWidth="1"/>
    <col min="12550" max="12550" width="30.625" style="1" bestFit="1" customWidth="1"/>
    <col min="12551" max="12551" width="17.625" style="1" bestFit="1" customWidth="1"/>
    <col min="12552" max="12552" width="12" style="1" bestFit="1" customWidth="1"/>
    <col min="12553" max="12553" width="28.125" style="1" bestFit="1" customWidth="1"/>
    <col min="12554" max="12554" width="26.75" style="1" bestFit="1" customWidth="1"/>
    <col min="12555" max="12555" width="32.875" style="1" customWidth="1"/>
    <col min="12556" max="12556" width="32.125" style="1" bestFit="1" customWidth="1"/>
    <col min="12557" max="12557" width="17.625" style="1" bestFit="1" customWidth="1"/>
    <col min="12558" max="12558" width="28.5" style="1" bestFit="1" customWidth="1"/>
    <col min="12559" max="12559" width="29.875" style="1" customWidth="1"/>
    <col min="12560" max="12560" width="23.625" style="1" customWidth="1"/>
    <col min="12561" max="12570" width="8" style="1"/>
    <col min="12571" max="12574" width="0" style="1" hidden="1" customWidth="1"/>
    <col min="12575" max="12798" width="8" style="1"/>
    <col min="12799" max="12799" width="15.625" style="1" customWidth="1"/>
    <col min="12800" max="12800" width="13.125" style="1" customWidth="1"/>
    <col min="12801" max="12801" width="28" style="1" bestFit="1" customWidth="1"/>
    <col min="12802" max="12802" width="25.375" style="1" customWidth="1"/>
    <col min="12803" max="12803" width="32.875" style="1" customWidth="1"/>
    <col min="12804" max="12804" width="0" style="1" hidden="1" customWidth="1"/>
    <col min="12805" max="12805" width="25.625" style="1" customWidth="1"/>
    <col min="12806" max="12806" width="30.625" style="1" bestFit="1" customWidth="1"/>
    <col min="12807" max="12807" width="17.625" style="1" bestFit="1" customWidth="1"/>
    <col min="12808" max="12808" width="12" style="1" bestFit="1" customWidth="1"/>
    <col min="12809" max="12809" width="28.125" style="1" bestFit="1" customWidth="1"/>
    <col min="12810" max="12810" width="26.75" style="1" bestFit="1" customWidth="1"/>
    <col min="12811" max="12811" width="32.875" style="1" customWidth="1"/>
    <col min="12812" max="12812" width="32.125" style="1" bestFit="1" customWidth="1"/>
    <col min="12813" max="12813" width="17.625" style="1" bestFit="1" customWidth="1"/>
    <col min="12814" max="12814" width="28.5" style="1" bestFit="1" customWidth="1"/>
    <col min="12815" max="12815" width="29.875" style="1" customWidth="1"/>
    <col min="12816" max="12816" width="23.625" style="1" customWidth="1"/>
    <col min="12817" max="12826" width="8" style="1"/>
    <col min="12827" max="12830" width="0" style="1" hidden="1" customWidth="1"/>
    <col min="12831" max="13054" width="8" style="1"/>
    <col min="13055" max="13055" width="15.625" style="1" customWidth="1"/>
    <col min="13056" max="13056" width="13.125" style="1" customWidth="1"/>
    <col min="13057" max="13057" width="28" style="1" bestFit="1" customWidth="1"/>
    <col min="13058" max="13058" width="25.375" style="1" customWidth="1"/>
    <col min="13059" max="13059" width="32.875" style="1" customWidth="1"/>
    <col min="13060" max="13060" width="0" style="1" hidden="1" customWidth="1"/>
    <col min="13061" max="13061" width="25.625" style="1" customWidth="1"/>
    <col min="13062" max="13062" width="30.625" style="1" bestFit="1" customWidth="1"/>
    <col min="13063" max="13063" width="17.625" style="1" bestFit="1" customWidth="1"/>
    <col min="13064" max="13064" width="12" style="1" bestFit="1" customWidth="1"/>
    <col min="13065" max="13065" width="28.125" style="1" bestFit="1" customWidth="1"/>
    <col min="13066" max="13066" width="26.75" style="1" bestFit="1" customWidth="1"/>
    <col min="13067" max="13067" width="32.875" style="1" customWidth="1"/>
    <col min="13068" max="13068" width="32.125" style="1" bestFit="1" customWidth="1"/>
    <col min="13069" max="13069" width="17.625" style="1" bestFit="1" customWidth="1"/>
    <col min="13070" max="13070" width="28.5" style="1" bestFit="1" customWidth="1"/>
    <col min="13071" max="13071" width="29.875" style="1" customWidth="1"/>
    <col min="13072" max="13072" width="23.625" style="1" customWidth="1"/>
    <col min="13073" max="13082" width="8" style="1"/>
    <col min="13083" max="13086" width="0" style="1" hidden="1" customWidth="1"/>
    <col min="13087" max="13310" width="8" style="1"/>
    <col min="13311" max="13311" width="15.625" style="1" customWidth="1"/>
    <col min="13312" max="13312" width="13.125" style="1" customWidth="1"/>
    <col min="13313" max="13313" width="28" style="1" bestFit="1" customWidth="1"/>
    <col min="13314" max="13314" width="25.375" style="1" customWidth="1"/>
    <col min="13315" max="13315" width="32.875" style="1" customWidth="1"/>
    <col min="13316" max="13316" width="0" style="1" hidden="1" customWidth="1"/>
    <col min="13317" max="13317" width="25.625" style="1" customWidth="1"/>
    <col min="13318" max="13318" width="30.625" style="1" bestFit="1" customWidth="1"/>
    <col min="13319" max="13319" width="17.625" style="1" bestFit="1" customWidth="1"/>
    <col min="13320" max="13320" width="12" style="1" bestFit="1" customWidth="1"/>
    <col min="13321" max="13321" width="28.125" style="1" bestFit="1" customWidth="1"/>
    <col min="13322" max="13322" width="26.75" style="1" bestFit="1" customWidth="1"/>
    <col min="13323" max="13323" width="32.875" style="1" customWidth="1"/>
    <col min="13324" max="13324" width="32.125" style="1" bestFit="1" customWidth="1"/>
    <col min="13325" max="13325" width="17.625" style="1" bestFit="1" customWidth="1"/>
    <col min="13326" max="13326" width="28.5" style="1" bestFit="1" customWidth="1"/>
    <col min="13327" max="13327" width="29.875" style="1" customWidth="1"/>
    <col min="13328" max="13328" width="23.625" style="1" customWidth="1"/>
    <col min="13329" max="13338" width="8" style="1"/>
    <col min="13339" max="13342" width="0" style="1" hidden="1" customWidth="1"/>
    <col min="13343" max="13566" width="8" style="1"/>
    <col min="13567" max="13567" width="15.625" style="1" customWidth="1"/>
    <col min="13568" max="13568" width="13.125" style="1" customWidth="1"/>
    <col min="13569" max="13569" width="28" style="1" bestFit="1" customWidth="1"/>
    <col min="13570" max="13570" width="25.375" style="1" customWidth="1"/>
    <col min="13571" max="13571" width="32.875" style="1" customWidth="1"/>
    <col min="13572" max="13572" width="0" style="1" hidden="1" customWidth="1"/>
    <col min="13573" max="13573" width="25.625" style="1" customWidth="1"/>
    <col min="13574" max="13574" width="30.625" style="1" bestFit="1" customWidth="1"/>
    <col min="13575" max="13575" width="17.625" style="1" bestFit="1" customWidth="1"/>
    <col min="13576" max="13576" width="12" style="1" bestFit="1" customWidth="1"/>
    <col min="13577" max="13577" width="28.125" style="1" bestFit="1" customWidth="1"/>
    <col min="13578" max="13578" width="26.75" style="1" bestFit="1" customWidth="1"/>
    <col min="13579" max="13579" width="32.875" style="1" customWidth="1"/>
    <col min="13580" max="13580" width="32.125" style="1" bestFit="1" customWidth="1"/>
    <col min="13581" max="13581" width="17.625" style="1" bestFit="1" customWidth="1"/>
    <col min="13582" max="13582" width="28.5" style="1" bestFit="1" customWidth="1"/>
    <col min="13583" max="13583" width="29.875" style="1" customWidth="1"/>
    <col min="13584" max="13584" width="23.625" style="1" customWidth="1"/>
    <col min="13585" max="13594" width="8" style="1"/>
    <col min="13595" max="13598" width="0" style="1" hidden="1" customWidth="1"/>
    <col min="13599" max="13822" width="8" style="1"/>
    <col min="13823" max="13823" width="15.625" style="1" customWidth="1"/>
    <col min="13824" max="13824" width="13.125" style="1" customWidth="1"/>
    <col min="13825" max="13825" width="28" style="1" bestFit="1" customWidth="1"/>
    <col min="13826" max="13826" width="25.375" style="1" customWidth="1"/>
    <col min="13827" max="13827" width="32.875" style="1" customWidth="1"/>
    <col min="13828" max="13828" width="0" style="1" hidden="1" customWidth="1"/>
    <col min="13829" max="13829" width="25.625" style="1" customWidth="1"/>
    <col min="13830" max="13830" width="30.625" style="1" bestFit="1" customWidth="1"/>
    <col min="13831" max="13831" width="17.625" style="1" bestFit="1" customWidth="1"/>
    <col min="13832" max="13832" width="12" style="1" bestFit="1" customWidth="1"/>
    <col min="13833" max="13833" width="28.125" style="1" bestFit="1" customWidth="1"/>
    <col min="13834" max="13834" width="26.75" style="1" bestFit="1" customWidth="1"/>
    <col min="13835" max="13835" width="32.875" style="1" customWidth="1"/>
    <col min="13836" max="13836" width="32.125" style="1" bestFit="1" customWidth="1"/>
    <col min="13837" max="13837" width="17.625" style="1" bestFit="1" customWidth="1"/>
    <col min="13838" max="13838" width="28.5" style="1" bestFit="1" customWidth="1"/>
    <col min="13839" max="13839" width="29.875" style="1" customWidth="1"/>
    <col min="13840" max="13840" width="23.625" style="1" customWidth="1"/>
    <col min="13841" max="13850" width="8" style="1"/>
    <col min="13851" max="13854" width="0" style="1" hidden="1" customWidth="1"/>
    <col min="13855" max="14078" width="8" style="1"/>
    <col min="14079" max="14079" width="15.625" style="1" customWidth="1"/>
    <col min="14080" max="14080" width="13.125" style="1" customWidth="1"/>
    <col min="14081" max="14081" width="28" style="1" bestFit="1" customWidth="1"/>
    <col min="14082" max="14082" width="25.375" style="1" customWidth="1"/>
    <col min="14083" max="14083" width="32.875" style="1" customWidth="1"/>
    <col min="14084" max="14084" width="0" style="1" hidden="1" customWidth="1"/>
    <col min="14085" max="14085" width="25.625" style="1" customWidth="1"/>
    <col min="14086" max="14086" width="30.625" style="1" bestFit="1" customWidth="1"/>
    <col min="14087" max="14087" width="17.625" style="1" bestFit="1" customWidth="1"/>
    <col min="14088" max="14088" width="12" style="1" bestFit="1" customWidth="1"/>
    <col min="14089" max="14089" width="28.125" style="1" bestFit="1" customWidth="1"/>
    <col min="14090" max="14090" width="26.75" style="1" bestFit="1" customWidth="1"/>
    <col min="14091" max="14091" width="32.875" style="1" customWidth="1"/>
    <col min="14092" max="14092" width="32.125" style="1" bestFit="1" customWidth="1"/>
    <col min="14093" max="14093" width="17.625" style="1" bestFit="1" customWidth="1"/>
    <col min="14094" max="14094" width="28.5" style="1" bestFit="1" customWidth="1"/>
    <col min="14095" max="14095" width="29.875" style="1" customWidth="1"/>
    <col min="14096" max="14096" width="23.625" style="1" customWidth="1"/>
    <col min="14097" max="14106" width="8" style="1"/>
    <col min="14107" max="14110" width="0" style="1" hidden="1" customWidth="1"/>
    <col min="14111" max="14334" width="8" style="1"/>
    <col min="14335" max="14335" width="15.625" style="1" customWidth="1"/>
    <col min="14336" max="14336" width="13.125" style="1" customWidth="1"/>
    <col min="14337" max="14337" width="28" style="1" bestFit="1" customWidth="1"/>
    <col min="14338" max="14338" width="25.375" style="1" customWidth="1"/>
    <col min="14339" max="14339" width="32.875" style="1" customWidth="1"/>
    <col min="14340" max="14340" width="0" style="1" hidden="1" customWidth="1"/>
    <col min="14341" max="14341" width="25.625" style="1" customWidth="1"/>
    <col min="14342" max="14342" width="30.625" style="1" bestFit="1" customWidth="1"/>
    <col min="14343" max="14343" width="17.625" style="1" bestFit="1" customWidth="1"/>
    <col min="14344" max="14344" width="12" style="1" bestFit="1" customWidth="1"/>
    <col min="14345" max="14345" width="28.125" style="1" bestFit="1" customWidth="1"/>
    <col min="14346" max="14346" width="26.75" style="1" bestFit="1" customWidth="1"/>
    <col min="14347" max="14347" width="32.875" style="1" customWidth="1"/>
    <col min="14348" max="14348" width="32.125" style="1" bestFit="1" customWidth="1"/>
    <col min="14349" max="14349" width="17.625" style="1" bestFit="1" customWidth="1"/>
    <col min="14350" max="14350" width="28.5" style="1" bestFit="1" customWidth="1"/>
    <col min="14351" max="14351" width="29.875" style="1" customWidth="1"/>
    <col min="14352" max="14352" width="23.625" style="1" customWidth="1"/>
    <col min="14353" max="14362" width="8" style="1"/>
    <col min="14363" max="14366" width="0" style="1" hidden="1" customWidth="1"/>
    <col min="14367" max="14590" width="8" style="1"/>
    <col min="14591" max="14591" width="15.625" style="1" customWidth="1"/>
    <col min="14592" max="14592" width="13.125" style="1" customWidth="1"/>
    <col min="14593" max="14593" width="28" style="1" bestFit="1" customWidth="1"/>
    <col min="14594" max="14594" width="25.375" style="1" customWidth="1"/>
    <col min="14595" max="14595" width="32.875" style="1" customWidth="1"/>
    <col min="14596" max="14596" width="0" style="1" hidden="1" customWidth="1"/>
    <col min="14597" max="14597" width="25.625" style="1" customWidth="1"/>
    <col min="14598" max="14598" width="30.625" style="1" bestFit="1" customWidth="1"/>
    <col min="14599" max="14599" width="17.625" style="1" bestFit="1" customWidth="1"/>
    <col min="14600" max="14600" width="12" style="1" bestFit="1" customWidth="1"/>
    <col min="14601" max="14601" width="28.125" style="1" bestFit="1" customWidth="1"/>
    <col min="14602" max="14602" width="26.75" style="1" bestFit="1" customWidth="1"/>
    <col min="14603" max="14603" width="32.875" style="1" customWidth="1"/>
    <col min="14604" max="14604" width="32.125" style="1" bestFit="1" customWidth="1"/>
    <col min="14605" max="14605" width="17.625" style="1" bestFit="1" customWidth="1"/>
    <col min="14606" max="14606" width="28.5" style="1" bestFit="1" customWidth="1"/>
    <col min="14607" max="14607" width="29.875" style="1" customWidth="1"/>
    <col min="14608" max="14608" width="23.625" style="1" customWidth="1"/>
    <col min="14609" max="14618" width="8" style="1"/>
    <col min="14619" max="14622" width="0" style="1" hidden="1" customWidth="1"/>
    <col min="14623" max="14846" width="8" style="1"/>
    <col min="14847" max="14847" width="15.625" style="1" customWidth="1"/>
    <col min="14848" max="14848" width="13.125" style="1" customWidth="1"/>
    <col min="14849" max="14849" width="28" style="1" bestFit="1" customWidth="1"/>
    <col min="14850" max="14850" width="25.375" style="1" customWidth="1"/>
    <col min="14851" max="14851" width="32.875" style="1" customWidth="1"/>
    <col min="14852" max="14852" width="0" style="1" hidden="1" customWidth="1"/>
    <col min="14853" max="14853" width="25.625" style="1" customWidth="1"/>
    <col min="14854" max="14854" width="30.625" style="1" bestFit="1" customWidth="1"/>
    <col min="14855" max="14855" width="17.625" style="1" bestFit="1" customWidth="1"/>
    <col min="14856" max="14856" width="12" style="1" bestFit="1" customWidth="1"/>
    <col min="14857" max="14857" width="28.125" style="1" bestFit="1" customWidth="1"/>
    <col min="14858" max="14858" width="26.75" style="1" bestFit="1" customWidth="1"/>
    <col min="14859" max="14859" width="32.875" style="1" customWidth="1"/>
    <col min="14860" max="14860" width="32.125" style="1" bestFit="1" customWidth="1"/>
    <col min="14861" max="14861" width="17.625" style="1" bestFit="1" customWidth="1"/>
    <col min="14862" max="14862" width="28.5" style="1" bestFit="1" customWidth="1"/>
    <col min="14863" max="14863" width="29.875" style="1" customWidth="1"/>
    <col min="14864" max="14864" width="23.625" style="1" customWidth="1"/>
    <col min="14865" max="14874" width="8" style="1"/>
    <col min="14875" max="14878" width="0" style="1" hidden="1" customWidth="1"/>
    <col min="14879" max="15102" width="8" style="1"/>
    <col min="15103" max="15103" width="15.625" style="1" customWidth="1"/>
    <col min="15104" max="15104" width="13.125" style="1" customWidth="1"/>
    <col min="15105" max="15105" width="28" style="1" bestFit="1" customWidth="1"/>
    <col min="15106" max="15106" width="25.375" style="1" customWidth="1"/>
    <col min="15107" max="15107" width="32.875" style="1" customWidth="1"/>
    <col min="15108" max="15108" width="0" style="1" hidden="1" customWidth="1"/>
    <col min="15109" max="15109" width="25.625" style="1" customWidth="1"/>
    <col min="15110" max="15110" width="30.625" style="1" bestFit="1" customWidth="1"/>
    <col min="15111" max="15111" width="17.625" style="1" bestFit="1" customWidth="1"/>
    <col min="15112" max="15112" width="12" style="1" bestFit="1" customWidth="1"/>
    <col min="15113" max="15113" width="28.125" style="1" bestFit="1" customWidth="1"/>
    <col min="15114" max="15114" width="26.75" style="1" bestFit="1" customWidth="1"/>
    <col min="15115" max="15115" width="32.875" style="1" customWidth="1"/>
    <col min="15116" max="15116" width="32.125" style="1" bestFit="1" customWidth="1"/>
    <col min="15117" max="15117" width="17.625" style="1" bestFit="1" customWidth="1"/>
    <col min="15118" max="15118" width="28.5" style="1" bestFit="1" customWidth="1"/>
    <col min="15119" max="15119" width="29.875" style="1" customWidth="1"/>
    <col min="15120" max="15120" width="23.625" style="1" customWidth="1"/>
    <col min="15121" max="15130" width="8" style="1"/>
    <col min="15131" max="15134" width="0" style="1" hidden="1" customWidth="1"/>
    <col min="15135" max="15358" width="8" style="1"/>
    <col min="15359" max="15359" width="15.625" style="1" customWidth="1"/>
    <col min="15360" max="15360" width="13.125" style="1" customWidth="1"/>
    <col min="15361" max="15361" width="28" style="1" bestFit="1" customWidth="1"/>
    <col min="15362" max="15362" width="25.375" style="1" customWidth="1"/>
    <col min="15363" max="15363" width="32.875" style="1" customWidth="1"/>
    <col min="15364" max="15364" width="0" style="1" hidden="1" customWidth="1"/>
    <col min="15365" max="15365" width="25.625" style="1" customWidth="1"/>
    <col min="15366" max="15366" width="30.625" style="1" bestFit="1" customWidth="1"/>
    <col min="15367" max="15367" width="17.625" style="1" bestFit="1" customWidth="1"/>
    <col min="15368" max="15368" width="12" style="1" bestFit="1" customWidth="1"/>
    <col min="15369" max="15369" width="28.125" style="1" bestFit="1" customWidth="1"/>
    <col min="15370" max="15370" width="26.75" style="1" bestFit="1" customWidth="1"/>
    <col min="15371" max="15371" width="32.875" style="1" customWidth="1"/>
    <col min="15372" max="15372" width="32.125" style="1" bestFit="1" customWidth="1"/>
    <col min="15373" max="15373" width="17.625" style="1" bestFit="1" customWidth="1"/>
    <col min="15374" max="15374" width="28.5" style="1" bestFit="1" customWidth="1"/>
    <col min="15375" max="15375" width="29.875" style="1" customWidth="1"/>
    <col min="15376" max="15376" width="23.625" style="1" customWidth="1"/>
    <col min="15377" max="15386" width="8" style="1"/>
    <col min="15387" max="15390" width="0" style="1" hidden="1" customWidth="1"/>
    <col min="15391" max="15614" width="8" style="1"/>
    <col min="15615" max="15615" width="15.625" style="1" customWidth="1"/>
    <col min="15616" max="15616" width="13.125" style="1" customWidth="1"/>
    <col min="15617" max="15617" width="28" style="1" bestFit="1" customWidth="1"/>
    <col min="15618" max="15618" width="25.375" style="1" customWidth="1"/>
    <col min="15619" max="15619" width="32.875" style="1" customWidth="1"/>
    <col min="15620" max="15620" width="0" style="1" hidden="1" customWidth="1"/>
    <col min="15621" max="15621" width="25.625" style="1" customWidth="1"/>
    <col min="15622" max="15622" width="30.625" style="1" bestFit="1" customWidth="1"/>
    <col min="15623" max="15623" width="17.625" style="1" bestFit="1" customWidth="1"/>
    <col min="15624" max="15624" width="12" style="1" bestFit="1" customWidth="1"/>
    <col min="15625" max="15625" width="28.125" style="1" bestFit="1" customWidth="1"/>
    <col min="15626" max="15626" width="26.75" style="1" bestFit="1" customWidth="1"/>
    <col min="15627" max="15627" width="32.875" style="1" customWidth="1"/>
    <col min="15628" max="15628" width="32.125" style="1" bestFit="1" customWidth="1"/>
    <col min="15629" max="15629" width="17.625" style="1" bestFit="1" customWidth="1"/>
    <col min="15630" max="15630" width="28.5" style="1" bestFit="1" customWidth="1"/>
    <col min="15631" max="15631" width="29.875" style="1" customWidth="1"/>
    <col min="15632" max="15632" width="23.625" style="1" customWidth="1"/>
    <col min="15633" max="15642" width="8" style="1"/>
    <col min="15643" max="15646" width="0" style="1" hidden="1" customWidth="1"/>
    <col min="15647" max="15870" width="8" style="1"/>
    <col min="15871" max="15871" width="15.625" style="1" customWidth="1"/>
    <col min="15872" max="15872" width="13.125" style="1" customWidth="1"/>
    <col min="15873" max="15873" width="28" style="1" bestFit="1" customWidth="1"/>
    <col min="15874" max="15874" width="25.375" style="1" customWidth="1"/>
    <col min="15875" max="15875" width="32.875" style="1" customWidth="1"/>
    <col min="15876" max="15876" width="0" style="1" hidden="1" customWidth="1"/>
    <col min="15877" max="15877" width="25.625" style="1" customWidth="1"/>
    <col min="15878" max="15878" width="30.625" style="1" bestFit="1" customWidth="1"/>
    <col min="15879" max="15879" width="17.625" style="1" bestFit="1" customWidth="1"/>
    <col min="15880" max="15880" width="12" style="1" bestFit="1" customWidth="1"/>
    <col min="15881" max="15881" width="28.125" style="1" bestFit="1" customWidth="1"/>
    <col min="15882" max="15882" width="26.75" style="1" bestFit="1" customWidth="1"/>
    <col min="15883" max="15883" width="32.875" style="1" customWidth="1"/>
    <col min="15884" max="15884" width="32.125" style="1" bestFit="1" customWidth="1"/>
    <col min="15885" max="15885" width="17.625" style="1" bestFit="1" customWidth="1"/>
    <col min="15886" max="15886" width="28.5" style="1" bestFit="1" customWidth="1"/>
    <col min="15887" max="15887" width="29.875" style="1" customWidth="1"/>
    <col min="15888" max="15888" width="23.625" style="1" customWidth="1"/>
    <col min="15889" max="15898" width="8" style="1"/>
    <col min="15899" max="15902" width="0" style="1" hidden="1" customWidth="1"/>
    <col min="15903" max="16126" width="8" style="1"/>
    <col min="16127" max="16127" width="15.625" style="1" customWidth="1"/>
    <col min="16128" max="16128" width="13.125" style="1" customWidth="1"/>
    <col min="16129" max="16129" width="28" style="1" bestFit="1" customWidth="1"/>
    <col min="16130" max="16130" width="25.375" style="1" customWidth="1"/>
    <col min="16131" max="16131" width="32.875" style="1" customWidth="1"/>
    <col min="16132" max="16132" width="0" style="1" hidden="1" customWidth="1"/>
    <col min="16133" max="16133" width="25.625" style="1" customWidth="1"/>
    <col min="16134" max="16134" width="30.625" style="1" bestFit="1" customWidth="1"/>
    <col min="16135" max="16135" width="17.625" style="1" bestFit="1" customWidth="1"/>
    <col min="16136" max="16136" width="12" style="1" bestFit="1" customWidth="1"/>
    <col min="16137" max="16137" width="28.125" style="1" bestFit="1" customWidth="1"/>
    <col min="16138" max="16138" width="26.75" style="1" bestFit="1" customWidth="1"/>
    <col min="16139" max="16139" width="32.875" style="1" customWidth="1"/>
    <col min="16140" max="16140" width="32.125" style="1" bestFit="1" customWidth="1"/>
    <col min="16141" max="16141" width="17.625" style="1" bestFit="1" customWidth="1"/>
    <col min="16142" max="16142" width="28.5" style="1" bestFit="1" customWidth="1"/>
    <col min="16143" max="16143" width="29.875" style="1" customWidth="1"/>
    <col min="16144" max="16144" width="23.625" style="1" customWidth="1"/>
    <col min="16145" max="16154" width="8" style="1"/>
    <col min="16155" max="16158" width="0" style="1" hidden="1" customWidth="1"/>
    <col min="16159" max="16384" width="8" style="1"/>
  </cols>
  <sheetData>
    <row r="1" spans="1:29" ht="30" customHeight="1" x14ac:dyDescent="0.4">
      <c r="A1" s="54"/>
      <c r="B1" s="6"/>
      <c r="F1" s="52" t="s">
        <v>60</v>
      </c>
      <c r="G1" s="9"/>
      <c r="H1" s="9"/>
      <c r="I1" s="9"/>
      <c r="J1" s="9"/>
      <c r="K1" s="9"/>
      <c r="L1" s="9"/>
      <c r="M1" s="9"/>
    </row>
    <row r="2" spans="1:29" ht="44.25" customHeight="1" x14ac:dyDescent="0.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9" ht="43.5" customHeight="1" thickBot="1" x14ac:dyDescent="0.25">
      <c r="E3" s="51"/>
      <c r="F3" s="51"/>
      <c r="G3" s="50"/>
      <c r="H3" s="50"/>
      <c r="I3" s="50"/>
      <c r="J3" s="49"/>
      <c r="K3" s="48"/>
      <c r="L3" s="48"/>
      <c r="M3" s="48"/>
      <c r="P3" s="47" t="s">
        <v>57</v>
      </c>
    </row>
    <row r="4" spans="1:29" ht="108" customHeight="1" x14ac:dyDescent="0.4">
      <c r="A4" s="42" t="s">
        <v>56</v>
      </c>
      <c r="B4" s="45" t="s">
        <v>55</v>
      </c>
      <c r="C4" s="46" t="s">
        <v>54</v>
      </c>
      <c r="D4" s="45" t="s">
        <v>53</v>
      </c>
      <c r="E4" s="45" t="s">
        <v>52</v>
      </c>
      <c r="F4" s="42" t="s">
        <v>51</v>
      </c>
      <c r="G4" s="44" t="s">
        <v>50</v>
      </c>
      <c r="H4" s="42" t="s">
        <v>49</v>
      </c>
      <c r="I4" s="42" t="s">
        <v>48</v>
      </c>
      <c r="J4" s="42" t="s">
        <v>47</v>
      </c>
      <c r="K4" s="43" t="s">
        <v>46</v>
      </c>
      <c r="L4" s="43" t="s">
        <v>45</v>
      </c>
      <c r="M4" s="43" t="s">
        <v>44</v>
      </c>
      <c r="N4" s="42" t="s">
        <v>43</v>
      </c>
      <c r="O4" s="41" t="s">
        <v>42</v>
      </c>
      <c r="P4" s="40" t="s">
        <v>41</v>
      </c>
      <c r="AB4" s="3" t="s">
        <v>40</v>
      </c>
      <c r="AC4" s="3" t="s">
        <v>39</v>
      </c>
    </row>
    <row r="5" spans="1:29" ht="45" customHeight="1" x14ac:dyDescent="0.4">
      <c r="A5" s="38"/>
      <c r="B5" s="34"/>
      <c r="C5" s="37"/>
      <c r="D5" s="36"/>
      <c r="E5" s="34"/>
      <c r="F5" s="34"/>
      <c r="G5" s="33"/>
      <c r="H5" s="32"/>
      <c r="I5" s="32"/>
      <c r="J5" s="31" t="str">
        <f t="shared" ref="J5:J29" si="0">IFERROR((G5+I5/H5),"")</f>
        <v/>
      </c>
      <c r="K5" s="31" t="str" cm="1">
        <f t="array" ref="K5">IFERROR(_xlfn.IFS(F5="移乗介護",1000000,F5="入浴支援",1000000,F5="移動支援",300000,F5="排泄支援",300000,F5="見守り・コミュニケーション",300000,F5="機能訓練支援",300000,F5="栄養管理支援",300000),"")</f>
        <v/>
      </c>
      <c r="L5" s="31">
        <f t="shared" ref="L5:L29" si="1">MIN(J5:K5)</f>
        <v>0</v>
      </c>
      <c r="M5" s="30">
        <f t="shared" ref="M5:M29" si="2">H5*L5</f>
        <v>0</v>
      </c>
      <c r="N5" s="29">
        <f>SUMIF($D5:$D29,D5,$M5:$M29)</f>
        <v>0</v>
      </c>
      <c r="O5" s="28" t="str">
        <f>IF(N5&gt;0,IFERROR(VLOOKUP($A5,$AB$5:$AC$28,2,FALSE),""),"")</f>
        <v/>
      </c>
      <c r="P5" s="27">
        <f t="shared" ref="P5:P29" si="3">MIN(N5:O5)</f>
        <v>0</v>
      </c>
      <c r="AB5" s="3" t="s">
        <v>38</v>
      </c>
      <c r="AC5" s="39">
        <v>2100000</v>
      </c>
    </row>
    <row r="6" spans="1:29" ht="45" customHeight="1" x14ac:dyDescent="0.4">
      <c r="A6" s="38"/>
      <c r="B6" s="34"/>
      <c r="C6" s="37"/>
      <c r="D6" s="36" t="str">
        <f t="shared" ref="D6:D29" si="4">B6&amp;C6</f>
        <v/>
      </c>
      <c r="E6" s="35"/>
      <c r="F6" s="34"/>
      <c r="G6" s="33"/>
      <c r="H6" s="32"/>
      <c r="I6" s="32"/>
      <c r="J6" s="31" t="str">
        <f t="shared" si="0"/>
        <v/>
      </c>
      <c r="K6" s="31" t="str" cm="1">
        <f t="array" ref="K6">IFERROR(_xlfn.IFS(F6="移乗介護",1000000,F6="入浴支援",1000000,F6="移動支援",300000,F6="排泄支援",300000,F6="見守り・コミュニケーション",300000,F6="機能訓練支援",300000,F6="栄養管理支援",300000),"")</f>
        <v/>
      </c>
      <c r="L6" s="31">
        <f t="shared" si="1"/>
        <v>0</v>
      </c>
      <c r="M6" s="30">
        <f t="shared" si="2"/>
        <v>0</v>
      </c>
      <c r="N6" s="29" t="str">
        <f>IF($D$6=$D$5,"",SUMIF($D$5:$D$29,D6,$M$5:$M$29))</f>
        <v/>
      </c>
      <c r="O6" s="28" t="str">
        <f t="shared" ref="O6:O29" si="5">IF($N6="","",IF(N6&gt;0,IFERROR(VLOOKUP($A6,$AB$5:$AC$28,2,FALSE),""),""))</f>
        <v/>
      </c>
      <c r="P6" s="27">
        <f t="shared" si="3"/>
        <v>0</v>
      </c>
      <c r="AB6" s="3" t="s">
        <v>29</v>
      </c>
      <c r="AC6" s="39">
        <v>1500000</v>
      </c>
    </row>
    <row r="7" spans="1:29" ht="45" customHeight="1" x14ac:dyDescent="0.4">
      <c r="A7" s="38"/>
      <c r="B7" s="34"/>
      <c r="C7" s="37"/>
      <c r="D7" s="36" t="str">
        <f t="shared" si="4"/>
        <v/>
      </c>
      <c r="E7" s="34"/>
      <c r="F7" s="34"/>
      <c r="G7" s="33"/>
      <c r="H7" s="32"/>
      <c r="I7" s="32"/>
      <c r="J7" s="31" t="str">
        <f t="shared" si="0"/>
        <v/>
      </c>
      <c r="K7" s="31" t="str" cm="1">
        <f t="array" ref="K7">IFERROR(_xlfn.IFS(F7="移乗介護",1000000,F7="入浴支援",1000000,F7="移動支援",300000,F7="排泄支援",300000,F7="見守り・コミュニケーション",300000,F7="機能訓練支援",300000,F7="栄養管理支援",300000),"")</f>
        <v/>
      </c>
      <c r="L7" s="31">
        <f t="shared" si="1"/>
        <v>0</v>
      </c>
      <c r="M7" s="30">
        <f t="shared" si="2"/>
        <v>0</v>
      </c>
      <c r="N7" s="29" t="str">
        <f>IF(OR(D7=$D$5,D7=$D$6),"",SUMIF($D$5:$D$29,D7,$M$5:$M$29))</f>
        <v/>
      </c>
      <c r="O7" s="28" t="str">
        <f t="shared" si="5"/>
        <v/>
      </c>
      <c r="P7" s="27">
        <f t="shared" si="3"/>
        <v>0</v>
      </c>
      <c r="AB7" s="3" t="s">
        <v>28</v>
      </c>
      <c r="AC7" s="39">
        <v>1200000</v>
      </c>
    </row>
    <row r="8" spans="1:29" ht="45" customHeight="1" x14ac:dyDescent="0.4">
      <c r="A8" s="38"/>
      <c r="B8" s="34"/>
      <c r="C8" s="37"/>
      <c r="D8" s="36" t="str">
        <f t="shared" si="4"/>
        <v/>
      </c>
      <c r="E8" s="35"/>
      <c r="F8" s="34"/>
      <c r="G8" s="33"/>
      <c r="H8" s="32"/>
      <c r="I8" s="32"/>
      <c r="J8" s="31" t="str">
        <f t="shared" si="0"/>
        <v/>
      </c>
      <c r="K8" s="31" t="str" cm="1">
        <f t="array" ref="K8">IFERROR(_xlfn.IFS(F8="移乗介護",1000000,F8="入浴支援",1000000,F8="移動支援",300000,F8="排泄支援",300000,F8="見守り・コミュニケーション",300000,F8="機能訓練支援",300000,F8="栄養管理支援",300000),"")</f>
        <v/>
      </c>
      <c r="L8" s="31">
        <f t="shared" si="1"/>
        <v>0</v>
      </c>
      <c r="M8" s="30">
        <f t="shared" si="2"/>
        <v>0</v>
      </c>
      <c r="N8" s="29" t="str">
        <f>IF(OR(D8=$D$5,D8=$D$6,D8=$D$7),"",SUMIF($D$5:$D$29,D8,$M$5:$M$29))</f>
        <v/>
      </c>
      <c r="O8" s="28" t="str">
        <f t="shared" si="5"/>
        <v/>
      </c>
      <c r="P8" s="27">
        <f t="shared" si="3"/>
        <v>0</v>
      </c>
      <c r="AB8" s="3" t="s">
        <v>27</v>
      </c>
      <c r="AC8" s="39">
        <v>1200000</v>
      </c>
    </row>
    <row r="9" spans="1:29" ht="45" customHeight="1" x14ac:dyDescent="0.4">
      <c r="A9" s="38"/>
      <c r="B9" s="34"/>
      <c r="C9" s="37"/>
      <c r="D9" s="36" t="str">
        <f t="shared" si="4"/>
        <v/>
      </c>
      <c r="E9" s="34"/>
      <c r="F9" s="34"/>
      <c r="G9" s="33"/>
      <c r="H9" s="32"/>
      <c r="I9" s="32"/>
      <c r="J9" s="31" t="str">
        <f t="shared" si="0"/>
        <v/>
      </c>
      <c r="K9" s="31" t="str" cm="1">
        <f t="array" ref="K9">IFERROR(_xlfn.IFS(F9="移乗介護",1000000,F9="入浴支援",1000000,F9="移動支援",300000,F9="排泄支援",300000,F9="見守り・コミュニケーション",300000,F9="機能訓練支援",300000,F9="栄養管理支援",300000),"")</f>
        <v/>
      </c>
      <c r="L9" s="31">
        <f t="shared" si="1"/>
        <v>0</v>
      </c>
      <c r="M9" s="30">
        <f t="shared" si="2"/>
        <v>0</v>
      </c>
      <c r="N9" s="29" t="str">
        <f>IF(OR(D9=$D$5,D9=$D$6,D9=$D$7,D9=$D$8),"",SUMIF($D$5:$D$29,D9,$M$5:$M$29))</f>
        <v/>
      </c>
      <c r="O9" s="28" t="str">
        <f t="shared" si="5"/>
        <v/>
      </c>
      <c r="P9" s="27">
        <f t="shared" si="3"/>
        <v>0</v>
      </c>
      <c r="AB9" s="3" t="s">
        <v>26</v>
      </c>
      <c r="AC9" s="39">
        <v>1200000</v>
      </c>
    </row>
    <row r="10" spans="1:29" ht="45" customHeight="1" x14ac:dyDescent="0.4">
      <c r="A10" s="38"/>
      <c r="B10" s="34"/>
      <c r="C10" s="37"/>
      <c r="D10" s="36" t="str">
        <f t="shared" si="4"/>
        <v/>
      </c>
      <c r="E10" s="35"/>
      <c r="F10" s="34"/>
      <c r="G10" s="33"/>
      <c r="H10" s="32"/>
      <c r="I10" s="32"/>
      <c r="J10" s="31" t="str">
        <f t="shared" si="0"/>
        <v/>
      </c>
      <c r="K10" s="31" t="str" cm="1">
        <f t="array" ref="K10">IFERROR(_xlfn.IFS(F10="移乗介護",1000000,F10="入浴支援",1000000,F10="移動支援",300000,F10="排泄支援",300000,F10="見守り・コミュニケーション",300000,F10="機能訓練支援",300000,F10="栄養管理支援",300000),"")</f>
        <v/>
      </c>
      <c r="L10" s="31">
        <f t="shared" si="1"/>
        <v>0</v>
      </c>
      <c r="M10" s="30">
        <f t="shared" si="2"/>
        <v>0</v>
      </c>
      <c r="N10" s="29" t="str">
        <f>IF(OR(D10=$D$5,D10=$D$6,D10=$D$7,D10=$D$8,D10=$D$9),"",SUMIF($D$5:$D$29,D10,$M$5:$M$29))</f>
        <v/>
      </c>
      <c r="O10" s="28" t="str">
        <f t="shared" si="5"/>
        <v/>
      </c>
      <c r="P10" s="27">
        <f t="shared" si="3"/>
        <v>0</v>
      </c>
      <c r="AB10" s="1" t="s">
        <v>25</v>
      </c>
      <c r="AC10" s="39">
        <v>1200000</v>
      </c>
    </row>
    <row r="11" spans="1:29" ht="45" customHeight="1" x14ac:dyDescent="0.4">
      <c r="A11" s="38"/>
      <c r="B11" s="34"/>
      <c r="C11" s="37"/>
      <c r="D11" s="36" t="str">
        <f t="shared" si="4"/>
        <v/>
      </c>
      <c r="E11" s="34"/>
      <c r="F11" s="34"/>
      <c r="G11" s="33"/>
      <c r="H11" s="32"/>
      <c r="I11" s="32"/>
      <c r="J11" s="31" t="str">
        <f t="shared" si="0"/>
        <v/>
      </c>
      <c r="K11" s="31" t="str" cm="1">
        <f t="array" ref="K11">IFERROR(_xlfn.IFS(F11="移乗介護",1000000,F11="入浴支援",1000000,F11="移動支援",300000,F11="排泄支援",300000,F11="見守り・コミュニケーション",300000,F11="機能訓練支援",300000,F11="栄養管理支援",300000),"")</f>
        <v/>
      </c>
      <c r="L11" s="31">
        <f t="shared" si="1"/>
        <v>0</v>
      </c>
      <c r="M11" s="30">
        <f t="shared" si="2"/>
        <v>0</v>
      </c>
      <c r="N11" s="29" t="str">
        <f>IF(OR(D11=$D$5,D11=$D$6,D11=$D$7,D11=$D$8,D11=$D$9,D11=$D$10),"",SUMIF($D$5:$D$29,D11,$M$5:$M$29))</f>
        <v/>
      </c>
      <c r="O11" s="28" t="str">
        <f t="shared" si="5"/>
        <v/>
      </c>
      <c r="P11" s="27">
        <f t="shared" si="3"/>
        <v>0</v>
      </c>
      <c r="AB11" s="1" t="s">
        <v>24</v>
      </c>
      <c r="AC11" s="39">
        <v>1200000</v>
      </c>
    </row>
    <row r="12" spans="1:29" ht="45" customHeight="1" x14ac:dyDescent="0.4">
      <c r="A12" s="38"/>
      <c r="B12" s="34"/>
      <c r="C12" s="37"/>
      <c r="D12" s="36" t="str">
        <f t="shared" si="4"/>
        <v/>
      </c>
      <c r="E12" s="35"/>
      <c r="F12" s="34"/>
      <c r="G12" s="33"/>
      <c r="H12" s="32"/>
      <c r="I12" s="32"/>
      <c r="J12" s="31" t="str">
        <f t="shared" si="0"/>
        <v/>
      </c>
      <c r="K12" s="31" t="str" cm="1">
        <f t="array" ref="K12">IFERROR(_xlfn.IFS(F12="移乗介護",1000000,F12="入浴支援",1000000,F12="移動支援",300000,F12="排泄支援",300000,F12="見守り・コミュニケーション",300000,F12="機能訓練支援",300000,F12="栄養管理支援",300000),"")</f>
        <v/>
      </c>
      <c r="L12" s="31">
        <f t="shared" si="1"/>
        <v>0</v>
      </c>
      <c r="M12" s="30">
        <f t="shared" si="2"/>
        <v>0</v>
      </c>
      <c r="N12" s="29" t="str">
        <f>IF(OR(D12=$D$5,D12=$D$6,D12=$D$7,D12=$D$8,D12=$D$9,D12=$D$10,D12=$D$11),"",SUMIF($D$5:$D$29,D12,$M$5:$M$29))</f>
        <v/>
      </c>
      <c r="O12" s="28" t="str">
        <f t="shared" si="5"/>
        <v/>
      </c>
      <c r="P12" s="27">
        <f t="shared" si="3"/>
        <v>0</v>
      </c>
      <c r="AB12" s="1" t="s">
        <v>23</v>
      </c>
      <c r="AC12" s="39">
        <v>1200000</v>
      </c>
    </row>
    <row r="13" spans="1:29" ht="45" customHeight="1" x14ac:dyDescent="0.4">
      <c r="A13" s="38"/>
      <c r="B13" s="34"/>
      <c r="C13" s="37"/>
      <c r="D13" s="36" t="str">
        <f t="shared" si="4"/>
        <v/>
      </c>
      <c r="E13" s="34"/>
      <c r="F13" s="34"/>
      <c r="G13" s="33"/>
      <c r="H13" s="32"/>
      <c r="I13" s="32"/>
      <c r="J13" s="31" t="str">
        <f t="shared" si="0"/>
        <v/>
      </c>
      <c r="K13" s="31" t="str" cm="1">
        <f t="array" ref="K13">IFERROR(_xlfn.IFS(F13="移乗介護",1000000,F13="入浴支援",1000000,F13="移動支援",300000,F13="排泄支援",300000,F13="見守り・コミュニケーション",300000,F13="機能訓練支援",300000,F13="栄養管理支援",300000),"")</f>
        <v/>
      </c>
      <c r="L13" s="31">
        <f t="shared" si="1"/>
        <v>0</v>
      </c>
      <c r="M13" s="30">
        <f t="shared" si="2"/>
        <v>0</v>
      </c>
      <c r="N13" s="29" t="str">
        <f>IF(OR(D13=$D$5,D13=$D$6,D13=$D$7,D13=$D$8,D13=$D$9,D13=$D$10,D13=$D$11,D13=$D$12),"",SUMIF($D$5:$D$29,D13,$M$5:$M$29))</f>
        <v/>
      </c>
      <c r="O13" s="28" t="str">
        <f t="shared" si="5"/>
        <v/>
      </c>
      <c r="P13" s="27">
        <f t="shared" si="3"/>
        <v>0</v>
      </c>
      <c r="AB13" s="1" t="s">
        <v>22</v>
      </c>
      <c r="AC13" s="39">
        <v>1200000</v>
      </c>
    </row>
    <row r="14" spans="1:29" ht="45" customHeight="1" x14ac:dyDescent="0.4">
      <c r="A14" s="38"/>
      <c r="B14" s="34"/>
      <c r="C14" s="37"/>
      <c r="D14" s="36" t="str">
        <f t="shared" si="4"/>
        <v/>
      </c>
      <c r="E14" s="35"/>
      <c r="F14" s="34"/>
      <c r="G14" s="33"/>
      <c r="H14" s="32"/>
      <c r="I14" s="32"/>
      <c r="J14" s="31" t="str">
        <f t="shared" si="0"/>
        <v/>
      </c>
      <c r="K14" s="31" t="str" cm="1">
        <f t="array" ref="K14">IFERROR(_xlfn.IFS(F14="移乗介護",1000000,F14="入浴支援",1000000,F14="移動支援",300000,F14="排泄支援",300000,F14="見守り・コミュニケーション",300000,F14="機能訓練支援",300000,F14="栄養管理支援",300000),"")</f>
        <v/>
      </c>
      <c r="L14" s="31">
        <f t="shared" si="1"/>
        <v>0</v>
      </c>
      <c r="M14" s="30">
        <f t="shared" si="2"/>
        <v>0</v>
      </c>
      <c r="N14" s="29" t="str">
        <f>IF(OR(D14=$D$5,D14=$D$6,D14=$D$7,D14=$D$8,D14=$D$9,D14=$D$10,D14=$D$11,D14=$D$12,D14=$D$13),"",SUMIF($D$5:$D$29,D14,$M$5:$M$29))</f>
        <v/>
      </c>
      <c r="O14" s="28" t="str">
        <f t="shared" si="5"/>
        <v/>
      </c>
      <c r="P14" s="27">
        <f t="shared" si="3"/>
        <v>0</v>
      </c>
      <c r="AB14" s="1" t="s">
        <v>21</v>
      </c>
      <c r="AC14" s="39">
        <v>1200000</v>
      </c>
    </row>
    <row r="15" spans="1:29" ht="45" customHeight="1" x14ac:dyDescent="0.4">
      <c r="A15" s="38"/>
      <c r="B15" s="34"/>
      <c r="C15" s="37"/>
      <c r="D15" s="36" t="str">
        <f t="shared" si="4"/>
        <v/>
      </c>
      <c r="E15" s="34"/>
      <c r="F15" s="34"/>
      <c r="G15" s="33"/>
      <c r="H15" s="32"/>
      <c r="I15" s="32"/>
      <c r="J15" s="31" t="str">
        <f t="shared" si="0"/>
        <v/>
      </c>
      <c r="K15" s="31" t="str" cm="1">
        <f t="array" ref="K15">IFERROR(_xlfn.IFS(F15="移乗介護",1000000,F15="入浴支援",1000000,F15="移動支援",300000,F15="排泄支援",300000,F15="見守り・コミュニケーション",300000,F15="機能訓練支援",300000,F15="栄養管理支援",300000),"")</f>
        <v/>
      </c>
      <c r="L15" s="31">
        <f t="shared" si="1"/>
        <v>0</v>
      </c>
      <c r="M15" s="30">
        <f t="shared" si="2"/>
        <v>0</v>
      </c>
      <c r="N15" s="29" t="str">
        <f>IF(OR(D15=$D$5,D15=$D$6,D15=$D$7,D15=$D$8,D15=$D$9,D15=$D$10,D15=$D$11,D15=$D$12,D15=$D$13,D15=$D$14),"",SUMIF($D$5:$D$29,D15,$M$5:$M$29))</f>
        <v/>
      </c>
      <c r="O15" s="28" t="str">
        <f t="shared" si="5"/>
        <v/>
      </c>
      <c r="P15" s="27">
        <f t="shared" si="3"/>
        <v>0</v>
      </c>
      <c r="AB15" s="1" t="s">
        <v>20</v>
      </c>
      <c r="AC15" s="39">
        <v>1200000</v>
      </c>
    </row>
    <row r="16" spans="1:29" ht="45" customHeight="1" x14ac:dyDescent="0.4">
      <c r="A16" s="38"/>
      <c r="B16" s="34"/>
      <c r="C16" s="37"/>
      <c r="D16" s="36" t="str">
        <f t="shared" si="4"/>
        <v/>
      </c>
      <c r="E16" s="35"/>
      <c r="F16" s="34"/>
      <c r="G16" s="33"/>
      <c r="H16" s="32"/>
      <c r="I16" s="32"/>
      <c r="J16" s="31" t="str">
        <f t="shared" si="0"/>
        <v/>
      </c>
      <c r="K16" s="31" t="str" cm="1">
        <f t="array" ref="K16">IFERROR(_xlfn.IFS(F16="移乗介護",1000000,F16="入浴支援",1000000,F16="移動支援",300000,F16="排泄支援",300000,F16="見守り・コミュニケーション",300000,F16="機能訓練支援",300000,F16="栄養管理支援",300000),"")</f>
        <v/>
      </c>
      <c r="L16" s="31">
        <f t="shared" si="1"/>
        <v>0</v>
      </c>
      <c r="M16" s="30">
        <f t="shared" si="2"/>
        <v>0</v>
      </c>
      <c r="N16" s="29" t="str">
        <f>IF(OR(D16=$D$5,D16=$D$6,D16=$D$7,D16=$D$8,D16=$D$9,D16=$D$10,D16=$D$11,D16=$D$12,D16=$D$13,D16=$D$14,D16=$D$15),"",SUMIF($D$5:$D$29,D16,$M$5:$M$29))</f>
        <v/>
      </c>
      <c r="O16" s="28" t="str">
        <f t="shared" si="5"/>
        <v/>
      </c>
      <c r="P16" s="27">
        <f t="shared" si="3"/>
        <v>0</v>
      </c>
      <c r="AB16" s="1" t="s">
        <v>19</v>
      </c>
      <c r="AC16" s="39">
        <v>1200000</v>
      </c>
    </row>
    <row r="17" spans="1:29" ht="45" customHeight="1" x14ac:dyDescent="0.4">
      <c r="A17" s="38"/>
      <c r="B17" s="34"/>
      <c r="C17" s="37"/>
      <c r="D17" s="36" t="str">
        <f t="shared" si="4"/>
        <v/>
      </c>
      <c r="E17" s="34"/>
      <c r="F17" s="34"/>
      <c r="G17" s="33"/>
      <c r="H17" s="32"/>
      <c r="I17" s="32"/>
      <c r="J17" s="31" t="str">
        <f t="shared" si="0"/>
        <v/>
      </c>
      <c r="K17" s="31" t="str" cm="1">
        <f t="array" ref="K17">IFERROR(_xlfn.IFS(F17="移乗介護",1000000,F17="入浴支援",1000000,F17="移動支援",300000,F17="排泄支援",300000,F17="見守り・コミュニケーション",300000,F17="機能訓練支援",300000,F17="栄養管理支援",300000),"")</f>
        <v/>
      </c>
      <c r="L17" s="31">
        <f t="shared" si="1"/>
        <v>0</v>
      </c>
      <c r="M17" s="30">
        <f t="shared" si="2"/>
        <v>0</v>
      </c>
      <c r="N17" s="29" t="str">
        <f>IF(OR(D17=$D$5,D17=$D$6,D17=$D$7,D17=$D$8,D17=$D$9,D17=$D$10,D17=$D$11,D17=$D$12,D17=$D$13,D17=$D$14,D17=$D$15,D17=$D$16),"",SUMIF($D$5:$D$29,D17,$M$5:$M$29))</f>
        <v/>
      </c>
      <c r="O17" s="28" t="str">
        <f t="shared" si="5"/>
        <v/>
      </c>
      <c r="P17" s="27">
        <f t="shared" si="3"/>
        <v>0</v>
      </c>
      <c r="AB17" s="1" t="s">
        <v>18</v>
      </c>
      <c r="AC17" s="39">
        <v>1200000</v>
      </c>
    </row>
    <row r="18" spans="1:29" ht="45" customHeight="1" x14ac:dyDescent="0.4">
      <c r="A18" s="38"/>
      <c r="B18" s="34"/>
      <c r="C18" s="37"/>
      <c r="D18" s="36" t="str">
        <f t="shared" si="4"/>
        <v/>
      </c>
      <c r="E18" s="34"/>
      <c r="F18" s="34"/>
      <c r="G18" s="33"/>
      <c r="H18" s="32"/>
      <c r="I18" s="32"/>
      <c r="J18" s="31" t="str">
        <f t="shared" si="0"/>
        <v/>
      </c>
      <c r="K18" s="31" t="str" cm="1">
        <f t="array" ref="K18">IFERROR(_xlfn.IFS(F18="移乗介護",1000000,F18="入浴支援",1000000,F18="移動支援",300000,F18="排泄支援",300000,F18="見守り・コミュニケーション",300000,F18="機能訓練支援",300000,F18="栄養管理支援",300000),"")</f>
        <v/>
      </c>
      <c r="L18" s="31">
        <f t="shared" si="1"/>
        <v>0</v>
      </c>
      <c r="M18" s="30">
        <f t="shared" si="2"/>
        <v>0</v>
      </c>
      <c r="N18" s="29" t="str">
        <f>IF(OR(D18=$D$5,D18=$D$6,D18=$D$7,D18=$D$8,D18=$D$9,D18=$D$10,D18=$D$11,D18=$D$12,D18=$D$13,D18=$D$14,D18=$D$15,D18=$D$16,D18=$D$17),"",SUMIF($D$5:$D$29,D18,$M$5:$M$29))</f>
        <v/>
      </c>
      <c r="O18" s="28" t="str">
        <f t="shared" si="5"/>
        <v/>
      </c>
      <c r="P18" s="27">
        <f t="shared" si="3"/>
        <v>0</v>
      </c>
      <c r="AB18" s="1" t="s">
        <v>17</v>
      </c>
      <c r="AC18" s="39">
        <v>1200000</v>
      </c>
    </row>
    <row r="19" spans="1:29" ht="45" customHeight="1" x14ac:dyDescent="0.4">
      <c r="A19" s="38"/>
      <c r="B19" s="34"/>
      <c r="C19" s="37"/>
      <c r="D19" s="36" t="str">
        <f t="shared" si="4"/>
        <v/>
      </c>
      <c r="E19" s="34"/>
      <c r="F19" s="34"/>
      <c r="G19" s="33"/>
      <c r="H19" s="32"/>
      <c r="I19" s="32"/>
      <c r="J19" s="31" t="str">
        <f t="shared" si="0"/>
        <v/>
      </c>
      <c r="K19" s="31" t="str" cm="1">
        <f t="array" ref="K19">IFERROR(_xlfn.IFS(F19="移乗介護",1000000,F19="入浴支援",1000000,F19="移動支援",300000,F19="排泄支援",300000,F19="見守り・コミュニケーション",300000,F19="機能訓練支援",300000,F19="栄養管理支援",300000),"")</f>
        <v/>
      </c>
      <c r="L19" s="31">
        <f t="shared" si="1"/>
        <v>0</v>
      </c>
      <c r="M19" s="30">
        <f t="shared" si="2"/>
        <v>0</v>
      </c>
      <c r="N19" s="29" t="str">
        <f>IF(OR(D19=$D$5,D19=$D$6,D19=$D$7,D19=$D$8,D19=$D$9,D19=$D$10,D19=$D$11,D19=$D$12,D19=$D$13,D19=$D$14,D19=$D$15,D19=$D$16,D19=$D$17,D19=$D$18),"",SUMIF($D$5:$D$29,D19,$M$5:$M$29))</f>
        <v/>
      </c>
      <c r="O19" s="28" t="str">
        <f t="shared" si="5"/>
        <v/>
      </c>
      <c r="P19" s="27">
        <f t="shared" si="3"/>
        <v>0</v>
      </c>
      <c r="AB19" s="1" t="s">
        <v>16</v>
      </c>
      <c r="AC19" s="39">
        <v>1200000</v>
      </c>
    </row>
    <row r="20" spans="1:29" ht="45" customHeight="1" x14ac:dyDescent="0.4">
      <c r="A20" s="38"/>
      <c r="B20" s="34"/>
      <c r="C20" s="37"/>
      <c r="D20" s="36" t="str">
        <f t="shared" si="4"/>
        <v/>
      </c>
      <c r="E20" s="34"/>
      <c r="F20" s="34"/>
      <c r="G20" s="33"/>
      <c r="H20" s="32"/>
      <c r="I20" s="32"/>
      <c r="J20" s="31" t="str">
        <f t="shared" si="0"/>
        <v/>
      </c>
      <c r="K20" s="31" t="str" cm="1">
        <f t="array" ref="K20">IFERROR(_xlfn.IFS(F20="移乗介護",1000000,F20="入浴支援",1000000,F20="移動支援",300000,F20="排泄支援",300000,F20="見守り・コミュニケーション",300000,F20="機能訓練支援",300000,F20="栄養管理支援",300000),"")</f>
        <v/>
      </c>
      <c r="L20" s="31">
        <f t="shared" si="1"/>
        <v>0</v>
      </c>
      <c r="M20" s="30">
        <f t="shared" si="2"/>
        <v>0</v>
      </c>
      <c r="N20" s="29" t="str">
        <f>IF(OR(D20=$D$5,D20=$D$6,D20=$D$7,D20=$D$8,D20=$D$9,D20=$D$10,D20=$D$11,D20=$D$12,D20=$D$13,D20=$D$14,D20=$D$15,D20=$D$16,D20=$D$17,D20=$D$18,D20=$D$19),"",SUMIF($D$5:$D$29,D20,$M$5:$M$29))</f>
        <v/>
      </c>
      <c r="O20" s="28" t="str">
        <f t="shared" si="5"/>
        <v/>
      </c>
      <c r="P20" s="27">
        <f t="shared" si="3"/>
        <v>0</v>
      </c>
      <c r="AB20" s="1" t="s">
        <v>15</v>
      </c>
      <c r="AC20" s="39">
        <v>1200000</v>
      </c>
    </row>
    <row r="21" spans="1:29" ht="45" customHeight="1" x14ac:dyDescent="0.4">
      <c r="A21" s="38"/>
      <c r="B21" s="34"/>
      <c r="C21" s="37"/>
      <c r="D21" s="36" t="str">
        <f t="shared" si="4"/>
        <v/>
      </c>
      <c r="E21" s="34"/>
      <c r="F21" s="34"/>
      <c r="G21" s="33"/>
      <c r="H21" s="32"/>
      <c r="I21" s="32"/>
      <c r="J21" s="31" t="str">
        <f t="shared" si="0"/>
        <v/>
      </c>
      <c r="K21" s="31" t="str" cm="1">
        <f t="array" ref="K21">IFERROR(_xlfn.IFS(F21="移乗介護",1000000,F21="入浴支援",1000000,F21="移動支援",300000,F21="排泄支援",300000,F21="見守り・コミュニケーション",300000,F21="機能訓練支援",300000,F21="栄養管理支援",300000),"")</f>
        <v/>
      </c>
      <c r="L21" s="31">
        <f t="shared" si="1"/>
        <v>0</v>
      </c>
      <c r="M21" s="30">
        <f t="shared" si="2"/>
        <v>0</v>
      </c>
      <c r="N21" s="29" t="str">
        <f>IF(OR(D21=$D$5,D21=$D$6,D21=$D$7,D21=$D$8,D21=$D$9,D21=$D$10,D21=$D$11,D21=$D$12,D21=$D$13,D21=$D$14,D21=$D$15,D21=$D$16,D21=$D$17,D21=$D$18,D21=$D$19,D21=$D$20),"",SUMIF($D$5:$D$29,D21,$M$5:$M$29))</f>
        <v/>
      </c>
      <c r="O21" s="28" t="str">
        <f t="shared" si="5"/>
        <v/>
      </c>
      <c r="P21" s="27">
        <f t="shared" si="3"/>
        <v>0</v>
      </c>
      <c r="AB21" s="1" t="s">
        <v>14</v>
      </c>
      <c r="AC21" s="39">
        <v>1200000</v>
      </c>
    </row>
    <row r="22" spans="1:29" ht="45" customHeight="1" x14ac:dyDescent="0.4">
      <c r="A22" s="38"/>
      <c r="B22" s="34"/>
      <c r="C22" s="37"/>
      <c r="D22" s="36" t="str">
        <f t="shared" si="4"/>
        <v/>
      </c>
      <c r="E22" s="34"/>
      <c r="F22" s="34"/>
      <c r="G22" s="33"/>
      <c r="H22" s="32"/>
      <c r="I22" s="32"/>
      <c r="J22" s="31" t="str">
        <f t="shared" si="0"/>
        <v/>
      </c>
      <c r="K22" s="31" t="str" cm="1">
        <f t="array" ref="K22">IFERROR(_xlfn.IFS(F22="移乗介護",1000000,F22="入浴支援",1000000,F22="移動支援",300000,F22="排泄支援",300000,F22="見守り・コミュニケーション",300000,F22="機能訓練支援",300000,F22="栄養管理支援",300000),"")</f>
        <v/>
      </c>
      <c r="L22" s="31">
        <f t="shared" si="1"/>
        <v>0</v>
      </c>
      <c r="M22" s="30">
        <f t="shared" si="2"/>
        <v>0</v>
      </c>
      <c r="N22" s="29" t="str">
        <f>IF(OR(D22=$D$5,D22=$D$6,D22=$D$7,D22=$D$8,D22=$D$9,D22=$D$10,D22=$D$11,D22=$D$12,D22=$D$13,D22=$D$14,D22=$D$15,D22=$D$16,D22=$D$17,D22=$D$18,D22=$D$19,D22=$D$20,D22=$D$21),"",SUMIF($D$5:$D$29,D22,$M$5:$M$29))</f>
        <v/>
      </c>
      <c r="O22" s="28" t="str">
        <f t="shared" si="5"/>
        <v/>
      </c>
      <c r="P22" s="27">
        <f t="shared" si="3"/>
        <v>0</v>
      </c>
      <c r="AB22" s="1" t="s">
        <v>13</v>
      </c>
      <c r="AC22" s="39">
        <v>1200000</v>
      </c>
    </row>
    <row r="23" spans="1:29" ht="45" customHeight="1" x14ac:dyDescent="0.4">
      <c r="A23" s="38"/>
      <c r="B23" s="34"/>
      <c r="C23" s="37"/>
      <c r="D23" s="36" t="str">
        <f t="shared" si="4"/>
        <v/>
      </c>
      <c r="E23" s="34"/>
      <c r="F23" s="34"/>
      <c r="G23" s="33"/>
      <c r="H23" s="32"/>
      <c r="I23" s="32"/>
      <c r="J23" s="31" t="str">
        <f t="shared" si="0"/>
        <v/>
      </c>
      <c r="K23" s="31" t="str" cm="1">
        <f t="array" ref="K23">IFERROR(_xlfn.IFS(F23="移乗介護",1000000,F23="入浴支援",1000000,F23="移動支援",300000,F23="排泄支援",300000,F23="見守り・コミュニケーション",300000,F23="機能訓練支援",300000,F23="栄養管理支援",300000),"")</f>
        <v/>
      </c>
      <c r="L23" s="31">
        <f t="shared" si="1"/>
        <v>0</v>
      </c>
      <c r="M23" s="30">
        <f t="shared" si="2"/>
        <v>0</v>
      </c>
      <c r="N23" s="29" t="str">
        <f>IF(OR(D23=$D$5,D23=$D$6,D23=$D$7,D23=$D$8,D23=$D$9,D23=$D$10,D23=$D$11,D23=$D$12,D23=$D$13,D23=$D$14,D23=$D$15,D23=$D$16,D23=$D$17,D23=$D$18,D23=$D$19,D23=$D$20,D23=$D$21,D23=$D$22),"",SUMIF($D$5:$D$29,D23,$M$5:$M$29))</f>
        <v/>
      </c>
      <c r="O23" s="28" t="str">
        <f t="shared" si="5"/>
        <v/>
      </c>
      <c r="P23" s="27">
        <f t="shared" si="3"/>
        <v>0</v>
      </c>
      <c r="AB23" s="1" t="s">
        <v>12</v>
      </c>
      <c r="AC23" s="39">
        <v>1200000</v>
      </c>
    </row>
    <row r="24" spans="1:29" ht="45" customHeight="1" x14ac:dyDescent="0.4">
      <c r="A24" s="38"/>
      <c r="B24" s="34"/>
      <c r="C24" s="37"/>
      <c r="D24" s="36" t="str">
        <f t="shared" si="4"/>
        <v/>
      </c>
      <c r="E24" s="34"/>
      <c r="F24" s="34"/>
      <c r="G24" s="33"/>
      <c r="H24" s="32"/>
      <c r="I24" s="32"/>
      <c r="J24" s="31" t="str">
        <f t="shared" si="0"/>
        <v/>
      </c>
      <c r="K24" s="31" t="str" cm="1">
        <f t="array" ref="K24">IFERROR(_xlfn.IFS(F24="移乗介護",1000000,F24="入浴支援",1000000,F24="移動支援",300000,F24="排泄支援",300000,F24="見守り・コミュニケーション",300000,F24="機能訓練支援",300000,F24="栄養管理支援",300000),"")</f>
        <v/>
      </c>
      <c r="L24" s="31">
        <f t="shared" si="1"/>
        <v>0</v>
      </c>
      <c r="M24" s="30">
        <f t="shared" si="2"/>
        <v>0</v>
      </c>
      <c r="N24" s="29" t="str">
        <f>IF(OR(D24=$D$5,D24=$D$6,D24=$D$7,D24=$D$8,D24=$D$9,D24=$D$10,D24=$D$11,D24=$D$12,D24=$D$13,D24=$D$14,D24=$D$15,D24=$D$16,D24=$D$17,D24=$D$18,D24=$D$19,D24=$D$20,D24=$D$21,D24=$D$22,D24=$D$23),"",SUMIF($D$5:$D$29,D24,$M$5:$M$29))</f>
        <v/>
      </c>
      <c r="O24" s="28" t="str">
        <f t="shared" si="5"/>
        <v/>
      </c>
      <c r="P24" s="27">
        <f t="shared" si="3"/>
        <v>0</v>
      </c>
      <c r="AB24" s="1" t="s">
        <v>11</v>
      </c>
      <c r="AC24" s="39">
        <v>1200000</v>
      </c>
    </row>
    <row r="25" spans="1:29" ht="45" customHeight="1" x14ac:dyDescent="0.4">
      <c r="A25" s="38"/>
      <c r="B25" s="34"/>
      <c r="C25" s="37"/>
      <c r="D25" s="36" t="str">
        <f t="shared" si="4"/>
        <v/>
      </c>
      <c r="E25" s="34"/>
      <c r="F25" s="34"/>
      <c r="G25" s="33"/>
      <c r="H25" s="32"/>
      <c r="I25" s="32"/>
      <c r="J25" s="31" t="str">
        <f t="shared" si="0"/>
        <v/>
      </c>
      <c r="K25" s="31" t="str" cm="1">
        <f t="array" ref="K25">IFERROR(_xlfn.IFS(F25="移乗介護",1000000,F25="入浴支援",1000000,F25="移動支援",300000,F25="排泄支援",300000,F25="見守り・コミュニケーション",300000,F25="機能訓練支援",300000,F25="栄養管理支援",300000),"")</f>
        <v/>
      </c>
      <c r="L25" s="31">
        <f t="shared" si="1"/>
        <v>0</v>
      </c>
      <c r="M25" s="30">
        <f t="shared" si="2"/>
        <v>0</v>
      </c>
      <c r="N25" s="29" t="str">
        <f>IF(OR(D25=$D$5,D25=$D$6,D25=$D$7,D25=$D$8,D25=$D$9,D25=$D$10,D25=$D$11,D25=$D$12,D25=$D$13,D25=$D$14,D25=$D$15,D25=$D$16,D25=$D$17,D25=$D$18,D25=$D$19,D25=$D$20,D25=$D$21,D25=$D$22,D25=$D$23,D25=$D$24),"",SUMIF($D$5:$D$29,D25,$M$5:$M$29))</f>
        <v/>
      </c>
      <c r="O25" s="28" t="str">
        <f t="shared" si="5"/>
        <v/>
      </c>
      <c r="P25" s="27">
        <f t="shared" si="3"/>
        <v>0</v>
      </c>
      <c r="AB25" s="1" t="s">
        <v>10</v>
      </c>
      <c r="AC25" s="39">
        <v>1200000</v>
      </c>
    </row>
    <row r="26" spans="1:29" ht="45" customHeight="1" x14ac:dyDescent="0.4">
      <c r="A26" s="38"/>
      <c r="B26" s="34"/>
      <c r="C26" s="37"/>
      <c r="D26" s="36" t="str">
        <f t="shared" si="4"/>
        <v/>
      </c>
      <c r="E26" s="34"/>
      <c r="F26" s="34"/>
      <c r="G26" s="33"/>
      <c r="H26" s="32"/>
      <c r="I26" s="32"/>
      <c r="J26" s="31" t="str">
        <f t="shared" si="0"/>
        <v/>
      </c>
      <c r="K26" s="31" t="str" cm="1">
        <f t="array" ref="K26">IFERROR(_xlfn.IFS(F26="移乗介護",1000000,F26="入浴支援",1000000,F26="移動支援",300000,F26="排泄支援",300000,F26="見守り・コミュニケーション",300000,F26="機能訓練支援",300000,F26="栄養管理支援",300000),"")</f>
        <v/>
      </c>
      <c r="L26" s="31">
        <f t="shared" si="1"/>
        <v>0</v>
      </c>
      <c r="M26" s="30">
        <f t="shared" si="2"/>
        <v>0</v>
      </c>
      <c r="N26" s="29" t="str">
        <f>IF(OR(D26=$D$5,D26=$D$6,D26=$D$7,D26=$D$8,D26=$D$9,D26=$D$10,D26=$D$11,D26=$D$12,D26=$D$13,D26=$D$14,D26=$D$15,D26=$D$16,D26=$D$17,D26=$D$18,D26=$D$19,D26=$D$20,D26=$D$21,D26=$D$22,D26=$D$23,D26=$D$24,D26=$D$25),"",SUMIF($D$5:$D$29,D26,$M$5:$M$29))</f>
        <v/>
      </c>
      <c r="O26" s="28" t="str">
        <f t="shared" si="5"/>
        <v/>
      </c>
      <c r="P26" s="27">
        <f t="shared" si="3"/>
        <v>0</v>
      </c>
      <c r="AB26" s="1" t="s">
        <v>9</v>
      </c>
      <c r="AC26" s="39">
        <v>1200000</v>
      </c>
    </row>
    <row r="27" spans="1:29" ht="45" customHeight="1" x14ac:dyDescent="0.4">
      <c r="A27" s="38"/>
      <c r="B27" s="34"/>
      <c r="C27" s="37"/>
      <c r="D27" s="36" t="str">
        <f t="shared" si="4"/>
        <v/>
      </c>
      <c r="E27" s="34"/>
      <c r="F27" s="34"/>
      <c r="G27" s="33"/>
      <c r="H27" s="32"/>
      <c r="I27" s="32"/>
      <c r="J27" s="31" t="str">
        <f t="shared" si="0"/>
        <v/>
      </c>
      <c r="K27" s="31" t="str" cm="1">
        <f t="array" ref="K27">IFERROR(_xlfn.IFS(F27="移乗介護",1000000,F27="入浴支援",1000000,F27="移動支援",300000,F27="排泄支援",300000,F27="見守り・コミュニケーション",300000,F27="機能訓練支援",300000,F27="栄養管理支援",300000),"")</f>
        <v/>
      </c>
      <c r="L27" s="31">
        <f t="shared" si="1"/>
        <v>0</v>
      </c>
      <c r="M27" s="30">
        <f t="shared" si="2"/>
        <v>0</v>
      </c>
      <c r="N27" s="29" t="str">
        <f>IF(OR(D27=$D$5,D27=$D$6,D27=$D$7,D27=$D$8,D27=$D$9,D27=$D$10,D27=$D$11,D27=$D$12,D27=$D$13,D27=$D$14,D27=$D$15,D27=$D$16,D27=$D$17,D27=$D$18,D27=$D$19,D27=$D$20,D27=$D$21,D27=$D$22,D27=$D$23,D27=$D$24,D27=$D$25,D27=$D$26),"",SUMIF($D$5:$D$29,D27,$M$5:$M$29))</f>
        <v/>
      </c>
      <c r="O27" s="28" t="str">
        <f t="shared" si="5"/>
        <v/>
      </c>
      <c r="P27" s="27">
        <f t="shared" si="3"/>
        <v>0</v>
      </c>
      <c r="AB27" s="1" t="s">
        <v>8</v>
      </c>
      <c r="AC27" s="39">
        <v>1200000</v>
      </c>
    </row>
    <row r="28" spans="1:29" ht="45" customHeight="1" x14ac:dyDescent="0.4">
      <c r="A28" s="38"/>
      <c r="B28" s="34"/>
      <c r="C28" s="37"/>
      <c r="D28" s="36" t="str">
        <f t="shared" si="4"/>
        <v/>
      </c>
      <c r="E28" s="34"/>
      <c r="F28" s="34"/>
      <c r="G28" s="33"/>
      <c r="H28" s="32"/>
      <c r="I28" s="32"/>
      <c r="J28" s="31" t="str">
        <f t="shared" si="0"/>
        <v/>
      </c>
      <c r="K28" s="31" t="str" cm="1">
        <f t="array" ref="K28">IFERROR(_xlfn.IFS(F28="移乗介護",1000000,F28="入浴支援",1000000,F28="移動支援",300000,F28="排泄支援",300000,F28="見守り・コミュニケーション",300000,F28="機能訓練支援",300000,F28="栄養管理支援",300000),"")</f>
        <v/>
      </c>
      <c r="L28" s="31">
        <f t="shared" si="1"/>
        <v>0</v>
      </c>
      <c r="M28" s="30">
        <f t="shared" si="2"/>
        <v>0</v>
      </c>
      <c r="N28" s="29" t="str">
        <f>IF(OR(D28=$D$5,D28=$D$6,D28=$D$7,D28=$D$8,D28=$D$9,D28=$D$10,D28=$D$11,D28=$D$12,D28=$D$13,D28=$D$14,D28=$D$15,D28=$D$16,D28=$D$17,D28=$D$18,D28=$D$19,D28=$D$20,D28=$D$21,D28=$D$22,D28=$D$23,D28=$D$24,D28=$D$25,D28=$D$26,D28=$D$27),"",SUMIF($D$5:$D$29,D28,$M$5:$M$29))</f>
        <v/>
      </c>
      <c r="O28" s="28" t="str">
        <f t="shared" si="5"/>
        <v/>
      </c>
      <c r="P28" s="27">
        <f t="shared" si="3"/>
        <v>0</v>
      </c>
      <c r="AB28" s="1" t="s">
        <v>7</v>
      </c>
      <c r="AC28" s="39">
        <v>1200000</v>
      </c>
    </row>
    <row r="29" spans="1:29" ht="45" customHeight="1" x14ac:dyDescent="0.4">
      <c r="A29" s="38"/>
      <c r="B29" s="34"/>
      <c r="C29" s="37"/>
      <c r="D29" s="36" t="str">
        <f t="shared" si="4"/>
        <v/>
      </c>
      <c r="E29" s="35"/>
      <c r="F29" s="34"/>
      <c r="G29" s="33"/>
      <c r="H29" s="32"/>
      <c r="I29" s="32"/>
      <c r="J29" s="31" t="str">
        <f t="shared" si="0"/>
        <v/>
      </c>
      <c r="K29" s="31" t="str" cm="1">
        <f t="array" ref="K29">IFERROR(_xlfn.IFS(F29="移乗介護",1000000,F29="入浴支援",1000000,F29="移動支援",300000,F29="排泄支援",300000,F29="見守り・コミュニケーション",300000,F29="機能訓練支援",300000,F29="栄養管理支援",300000),"")</f>
        <v/>
      </c>
      <c r="L29" s="31">
        <f t="shared" si="1"/>
        <v>0</v>
      </c>
      <c r="M29" s="30">
        <f t="shared" si="2"/>
        <v>0</v>
      </c>
      <c r="N29" s="29" t="str">
        <f>IF(OR(D29=$D$5,D29=$D$6,D29=$D$7,D29=$D$8,D29=$D$9,D29=$D$10,D29=$D$11,D29=$D$12,D29=$D$13,D29=$D$14,D29=$D$15,D29=$D$16,D29=$D$17,D29=$D$18,D29=$D$19,D29=$D$20,D29=$D$21,D29=$D$22,D29=$D$23,D29=$D$24,D29=$D$25,D29=$D$26,D29=$D$27,D29=$D$28),"",SUMIF($D$5:$D$29,D29,$M$5:$M$29))</f>
        <v/>
      </c>
      <c r="O29" s="28" t="str">
        <f t="shared" si="5"/>
        <v/>
      </c>
      <c r="P29" s="27">
        <f t="shared" si="3"/>
        <v>0</v>
      </c>
    </row>
    <row r="30" spans="1:29" ht="45" customHeight="1" thickBot="1" x14ac:dyDescent="0.45">
      <c r="A30" s="55" t="s">
        <v>59</v>
      </c>
      <c r="B30" s="23"/>
      <c r="C30" s="26"/>
      <c r="D30" s="25"/>
      <c r="E30" s="24"/>
      <c r="F30" s="23"/>
      <c r="G30" s="22"/>
      <c r="H30" s="21"/>
      <c r="I30" s="21"/>
      <c r="J30" s="20"/>
      <c r="K30" s="20"/>
      <c r="L30" s="20"/>
      <c r="M30" s="19">
        <f>SUM(M5:M29)</f>
        <v>0</v>
      </c>
      <c r="N30" s="18">
        <f>SUM(N5:N29)</f>
        <v>0</v>
      </c>
      <c r="O30" s="17"/>
      <c r="P30" s="16">
        <f>SUM(P5:P29)</f>
        <v>0</v>
      </c>
    </row>
    <row r="31" spans="1:29" ht="45" customHeight="1" x14ac:dyDescent="0.4">
      <c r="A31" s="12"/>
      <c r="B31" s="12"/>
      <c r="C31" s="12"/>
      <c r="D31" s="12"/>
      <c r="E31" s="13"/>
      <c r="F31" s="12"/>
      <c r="G31" s="11"/>
      <c r="H31" s="11"/>
      <c r="I31" s="11"/>
      <c r="J31" s="11"/>
      <c r="K31" s="11"/>
      <c r="L31" s="11"/>
      <c r="M31" s="11"/>
      <c r="O31" s="10"/>
      <c r="P31" s="11"/>
    </row>
    <row r="32" spans="1:29" ht="45" customHeight="1" x14ac:dyDescent="0.4">
      <c r="A32" s="15" t="s">
        <v>37</v>
      </c>
      <c r="B32" s="14" t="s">
        <v>36</v>
      </c>
      <c r="C32" s="12"/>
      <c r="D32" s="12"/>
      <c r="E32" s="12"/>
      <c r="F32" s="12"/>
      <c r="G32" s="13"/>
      <c r="H32" s="12"/>
      <c r="I32" s="11"/>
      <c r="J32" s="11"/>
      <c r="K32" s="11"/>
      <c r="L32" s="11"/>
      <c r="M32" s="11"/>
      <c r="N32" s="11"/>
    </row>
    <row r="33" spans="1:16" ht="45" customHeight="1" x14ac:dyDescent="0.4">
      <c r="A33" s="5" t="s">
        <v>35</v>
      </c>
      <c r="B33" s="9" t="s">
        <v>34</v>
      </c>
      <c r="C33" s="7"/>
      <c r="D33" s="7"/>
      <c r="E33" s="7"/>
      <c r="F33" s="7"/>
      <c r="G33" s="6"/>
      <c r="H33" s="6"/>
      <c r="I33" s="6"/>
      <c r="J33" s="11"/>
      <c r="K33" s="11"/>
      <c r="L33" s="11"/>
      <c r="M33" s="11"/>
    </row>
    <row r="34" spans="1:16" ht="45" customHeight="1" x14ac:dyDescent="0.4">
      <c r="A34" s="5" t="s">
        <v>33</v>
      </c>
      <c r="B34" s="9" t="s">
        <v>32</v>
      </c>
      <c r="C34" s="7"/>
      <c r="D34" s="7"/>
      <c r="E34" s="7"/>
      <c r="F34" s="7"/>
      <c r="G34" s="6"/>
      <c r="H34" s="6"/>
      <c r="I34" s="6"/>
      <c r="J34" s="11"/>
      <c r="K34" s="11"/>
      <c r="L34" s="11"/>
      <c r="M34" s="11"/>
    </row>
    <row r="35" spans="1:16" ht="45" customHeight="1" x14ac:dyDescent="0.4">
      <c r="A35" s="5" t="s">
        <v>31</v>
      </c>
      <c r="B35" s="9" t="s">
        <v>58</v>
      </c>
      <c r="C35" s="7"/>
      <c r="D35" s="7"/>
      <c r="E35" s="7"/>
      <c r="F35" s="7"/>
      <c r="G35" s="8"/>
      <c r="H35" s="6"/>
      <c r="I35" s="7"/>
      <c r="J35" s="11"/>
      <c r="K35" s="11"/>
      <c r="L35" s="11"/>
      <c r="M35" s="11"/>
    </row>
    <row r="36" spans="1:16" ht="23.1" customHeight="1" x14ac:dyDescent="0.4">
      <c r="A36" s="12"/>
      <c r="B36" s="12"/>
      <c r="C36" s="12"/>
      <c r="D36" s="12"/>
      <c r="E36" s="13"/>
      <c r="F36" s="12"/>
      <c r="G36" s="11"/>
      <c r="H36" s="11"/>
      <c r="I36" s="11"/>
      <c r="J36" s="11"/>
      <c r="K36" s="11"/>
      <c r="L36" s="11"/>
      <c r="M36" s="11"/>
      <c r="O36" s="11"/>
      <c r="P36" s="10"/>
    </row>
    <row r="37" spans="1:16" ht="23.1" customHeight="1" x14ac:dyDescent="0.4">
      <c r="A37" s="7"/>
      <c r="B37" s="7"/>
      <c r="C37" s="7"/>
      <c r="D37" s="7"/>
      <c r="E37" s="6"/>
      <c r="F37" s="6"/>
      <c r="G37" s="6"/>
      <c r="H37" s="6"/>
      <c r="O37" s="53"/>
    </row>
    <row r="38" spans="1:16" ht="23.1" customHeight="1" x14ac:dyDescent="0.4">
      <c r="A38" s="7"/>
      <c r="B38" s="7"/>
      <c r="C38" s="7"/>
      <c r="D38" s="7"/>
      <c r="E38" s="6"/>
      <c r="F38" s="6"/>
      <c r="G38" s="6"/>
      <c r="H38" s="6"/>
    </row>
    <row r="39" spans="1:16" ht="23.1" customHeight="1" x14ac:dyDescent="0.4">
      <c r="A39" s="7"/>
      <c r="B39" s="7"/>
      <c r="C39" s="7"/>
      <c r="D39" s="7"/>
      <c r="E39" s="8"/>
      <c r="F39" s="6"/>
      <c r="G39" s="7"/>
      <c r="H39" s="6"/>
    </row>
    <row r="40" spans="1:16" ht="23.1" customHeight="1" x14ac:dyDescent="0.4"/>
    <row r="41" spans="1:16" ht="17.25" customHeight="1" x14ac:dyDescent="0.4">
      <c r="M41" s="4"/>
    </row>
    <row r="42" spans="1:16" s="2" customFormat="1" ht="24.75" customHeight="1" x14ac:dyDescent="0.4"/>
    <row r="43" spans="1:16" s="2" customFormat="1" ht="45.75" customHeight="1" x14ac:dyDescent="0.4"/>
    <row r="44" spans="1:16" s="2" customFormat="1" ht="45" customHeight="1" x14ac:dyDescent="0.4"/>
    <row r="45" spans="1:16" s="2" customFormat="1" ht="24.75" customHeight="1" x14ac:dyDescent="0.4"/>
    <row r="46" spans="1:16" s="2" customFormat="1" ht="24.75" customHeight="1" x14ac:dyDescent="0.4"/>
    <row r="47" spans="1:16" s="2" customFormat="1" ht="24.75" customHeight="1" x14ac:dyDescent="0.4"/>
    <row r="48" spans="1:16" s="2" customFormat="1" ht="24.75" customHeight="1" x14ac:dyDescent="0.4"/>
    <row r="49" spans="2:25" s="2" customFormat="1" ht="24.75" customHeight="1" x14ac:dyDescent="0.4"/>
    <row r="50" spans="2:25" s="2" customFormat="1" ht="24.75" customHeight="1" x14ac:dyDescent="0.4"/>
    <row r="51" spans="2:25" hidden="1" x14ac:dyDescent="0.4">
      <c r="B51" s="2" t="s">
        <v>30</v>
      </c>
      <c r="C51" s="2" t="s">
        <v>29</v>
      </c>
      <c r="D51" s="3" t="s">
        <v>28</v>
      </c>
      <c r="E51" s="3" t="s">
        <v>27</v>
      </c>
      <c r="F51" s="3" t="s">
        <v>26</v>
      </c>
      <c r="G51" s="1" t="s">
        <v>25</v>
      </c>
      <c r="H51" s="1" t="s">
        <v>24</v>
      </c>
      <c r="I51" s="1" t="s">
        <v>23</v>
      </c>
      <c r="J51" s="1" t="s">
        <v>22</v>
      </c>
      <c r="K51" s="1" t="s">
        <v>21</v>
      </c>
      <c r="L51" s="1" t="s">
        <v>20</v>
      </c>
      <c r="M51" s="1" t="s">
        <v>19</v>
      </c>
      <c r="N51" s="1" t="s">
        <v>18</v>
      </c>
      <c r="O51" s="1" t="s">
        <v>17</v>
      </c>
      <c r="P51" s="1" t="s">
        <v>16</v>
      </c>
      <c r="Q51" s="1" t="s">
        <v>15</v>
      </c>
      <c r="R51" s="1" t="s">
        <v>14</v>
      </c>
      <c r="S51" s="1" t="s">
        <v>13</v>
      </c>
      <c r="T51" s="1" t="s">
        <v>12</v>
      </c>
      <c r="U51" s="1" t="s">
        <v>11</v>
      </c>
      <c r="V51" s="1" t="s">
        <v>10</v>
      </c>
      <c r="W51" s="1" t="s">
        <v>9</v>
      </c>
      <c r="X51" s="1" t="s">
        <v>8</v>
      </c>
      <c r="Y51" s="1" t="s">
        <v>7</v>
      </c>
    </row>
    <row r="52" spans="2:25" hidden="1" x14ac:dyDescent="0.4">
      <c r="B52" s="2" t="s">
        <v>6</v>
      </c>
      <c r="C52" s="2" t="s">
        <v>6</v>
      </c>
      <c r="D52" s="2" t="s">
        <v>6</v>
      </c>
      <c r="E52" s="2" t="s">
        <v>6</v>
      </c>
      <c r="F52" s="2" t="s">
        <v>6</v>
      </c>
      <c r="G52" s="2" t="s">
        <v>6</v>
      </c>
      <c r="H52" s="2" t="s">
        <v>6</v>
      </c>
      <c r="I52" s="2" t="s">
        <v>6</v>
      </c>
      <c r="J52" s="2" t="s">
        <v>6</v>
      </c>
      <c r="K52" s="2" t="s">
        <v>6</v>
      </c>
      <c r="L52" s="2" t="s">
        <v>6</v>
      </c>
      <c r="M52" s="2" t="s">
        <v>6</v>
      </c>
      <c r="N52" s="2" t="s">
        <v>6</v>
      </c>
      <c r="O52" s="2" t="s">
        <v>6</v>
      </c>
      <c r="P52" s="2" t="s">
        <v>6</v>
      </c>
      <c r="Q52" s="2" t="s">
        <v>6</v>
      </c>
      <c r="R52" s="2" t="s">
        <v>6</v>
      </c>
      <c r="S52" s="2" t="s">
        <v>6</v>
      </c>
      <c r="T52" s="2" t="s">
        <v>6</v>
      </c>
      <c r="U52" s="2" t="s">
        <v>6</v>
      </c>
      <c r="V52" s="2" t="s">
        <v>6</v>
      </c>
      <c r="W52" s="2" t="s">
        <v>6</v>
      </c>
      <c r="X52" s="2" t="s">
        <v>6</v>
      </c>
      <c r="Y52" s="2" t="s">
        <v>6</v>
      </c>
    </row>
    <row r="53" spans="2:25" hidden="1" x14ac:dyDescent="0.4">
      <c r="B53" s="2" t="s">
        <v>5</v>
      </c>
      <c r="C53" s="2" t="s">
        <v>5</v>
      </c>
      <c r="D53" s="2" t="s">
        <v>5</v>
      </c>
      <c r="E53" s="2" t="s">
        <v>5</v>
      </c>
      <c r="F53" s="2" t="s">
        <v>5</v>
      </c>
      <c r="G53" s="2" t="s">
        <v>5</v>
      </c>
      <c r="H53" s="2" t="s">
        <v>5</v>
      </c>
      <c r="I53" s="2" t="s">
        <v>5</v>
      </c>
      <c r="J53" s="2" t="s">
        <v>5</v>
      </c>
      <c r="K53" s="2" t="s">
        <v>5</v>
      </c>
      <c r="L53" s="2" t="s">
        <v>5</v>
      </c>
      <c r="M53" s="2" t="s">
        <v>5</v>
      </c>
      <c r="N53" s="2" t="s">
        <v>5</v>
      </c>
      <c r="O53" s="2" t="s">
        <v>5</v>
      </c>
      <c r="P53" s="2" t="s">
        <v>5</v>
      </c>
      <c r="Q53" s="2" t="s">
        <v>5</v>
      </c>
      <c r="R53" s="2" t="s">
        <v>5</v>
      </c>
      <c r="S53" s="2" t="s">
        <v>5</v>
      </c>
      <c r="T53" s="2" t="s">
        <v>5</v>
      </c>
      <c r="U53" s="2" t="s">
        <v>5</v>
      </c>
      <c r="V53" s="2" t="s">
        <v>5</v>
      </c>
      <c r="W53" s="2" t="s">
        <v>5</v>
      </c>
      <c r="X53" s="2" t="s">
        <v>5</v>
      </c>
      <c r="Y53" s="2" t="s">
        <v>5</v>
      </c>
    </row>
    <row r="54" spans="2:25" hidden="1" x14ac:dyDescent="0.4">
      <c r="B54" s="2" t="s">
        <v>4</v>
      </c>
      <c r="C54" s="2" t="s">
        <v>4</v>
      </c>
      <c r="D54" s="2" t="s">
        <v>4</v>
      </c>
      <c r="E54" s="2" t="s">
        <v>4</v>
      </c>
      <c r="F54" s="2" t="s">
        <v>4</v>
      </c>
      <c r="G54" s="2" t="s">
        <v>4</v>
      </c>
      <c r="H54" s="2" t="s">
        <v>4</v>
      </c>
      <c r="I54" s="2" t="s">
        <v>4</v>
      </c>
      <c r="J54" s="2" t="s">
        <v>4</v>
      </c>
      <c r="K54" s="2" t="s">
        <v>4</v>
      </c>
      <c r="L54" s="2" t="s">
        <v>4</v>
      </c>
      <c r="M54" s="2" t="s">
        <v>4</v>
      </c>
      <c r="N54" s="2" t="s">
        <v>4</v>
      </c>
      <c r="O54" s="2" t="s">
        <v>4</v>
      </c>
      <c r="P54" s="2" t="s">
        <v>4</v>
      </c>
      <c r="Q54" s="2" t="s">
        <v>4</v>
      </c>
      <c r="R54" s="2" t="s">
        <v>4</v>
      </c>
      <c r="S54" s="2" t="s">
        <v>4</v>
      </c>
      <c r="T54" s="2" t="s">
        <v>4</v>
      </c>
      <c r="U54" s="2" t="s">
        <v>4</v>
      </c>
      <c r="V54" s="2" t="s">
        <v>4</v>
      </c>
      <c r="W54" s="2" t="s">
        <v>4</v>
      </c>
      <c r="X54" s="2" t="s">
        <v>4</v>
      </c>
      <c r="Y54" s="2" t="s">
        <v>4</v>
      </c>
    </row>
    <row r="55" spans="2:25" hidden="1" x14ac:dyDescent="0.4">
      <c r="B55" s="2" t="s">
        <v>3</v>
      </c>
      <c r="C55" s="2" t="s">
        <v>3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2" t="s">
        <v>2</v>
      </c>
      <c r="W55" s="2" t="s">
        <v>2</v>
      </c>
      <c r="X55" s="2" t="s">
        <v>2</v>
      </c>
      <c r="Y55" s="2" t="s">
        <v>2</v>
      </c>
    </row>
    <row r="56" spans="2:25" hidden="1" x14ac:dyDescent="0.4">
      <c r="B56" s="2" t="s">
        <v>2</v>
      </c>
      <c r="C56" s="2" t="s">
        <v>2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</row>
    <row r="57" spans="2:25" hidden="1" x14ac:dyDescent="0.4">
      <c r="B57" s="1" t="s">
        <v>1</v>
      </c>
      <c r="C57" s="1" t="s">
        <v>1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</row>
    <row r="58" spans="2:25" hidden="1" x14ac:dyDescent="0.4">
      <c r="B58" s="1" t="s">
        <v>0</v>
      </c>
      <c r="C58" s="1" t="s">
        <v>0</v>
      </c>
    </row>
  </sheetData>
  <mergeCells count="1">
    <mergeCell ref="A2:P2"/>
  </mergeCells>
  <phoneticPr fontId="3"/>
  <dataValidations count="4">
    <dataValidation type="list" allowBlank="1" showInputMessage="1" showErrorMessage="1" sqref="A5:A29" xr:uid="{304AA993-BB64-421F-8604-187F42424A61}">
      <formula1>$AB$5:$AB$28</formula1>
    </dataValidation>
    <dataValidation type="list" allowBlank="1" showInputMessage="1" showErrorMessage="1" sqref="WVN983058:WVN983071 JB5:JB29 SX5:SX29 ACT5:ACT29 AMP5:AMP29 AWL5:AWL29 BGH5:BGH29 BQD5:BQD29 BZZ5:BZZ29 CJV5:CJV29 CTR5:CTR29 DDN5:DDN29 DNJ5:DNJ29 DXF5:DXF29 EHB5:EHB29 EQX5:EQX29 FAT5:FAT29 FKP5:FKP29 FUL5:FUL29 GEH5:GEH29 GOD5:GOD29 GXZ5:GXZ29 HHV5:HHV29 HRR5:HRR29 IBN5:IBN29 ILJ5:ILJ29 IVF5:IVF29 JFB5:JFB29 JOX5:JOX29 JYT5:JYT29 KIP5:KIP29 KSL5:KSL29 LCH5:LCH29 LMD5:LMD29 LVZ5:LVZ29 MFV5:MFV29 MPR5:MPR29 MZN5:MZN29 NJJ5:NJJ29 NTF5:NTF29 ODB5:ODB29 OMX5:OMX29 OWT5:OWT29 PGP5:PGP29 PQL5:PQL29 QAH5:QAH29 QKD5:QKD29 QTZ5:QTZ29 RDV5:RDV29 RNR5:RNR29 RXN5:RXN29 SHJ5:SHJ29 SRF5:SRF29 TBB5:TBB29 TKX5:TKX29 TUT5:TUT29 UEP5:UEP29 UOL5:UOL29 UYH5:UYH29 VID5:VID29 VRZ5:VRZ29 WBV5:WBV29 WLR5:WLR29 WVN5:WVN29 F65554:F65567 JB65554:JB65567 SX65554:SX65567 ACT65554:ACT65567 AMP65554:AMP65567 AWL65554:AWL65567 BGH65554:BGH65567 BQD65554:BQD65567 BZZ65554:BZZ65567 CJV65554:CJV65567 CTR65554:CTR65567 DDN65554:DDN65567 DNJ65554:DNJ65567 DXF65554:DXF65567 EHB65554:EHB65567 EQX65554:EQX65567 FAT65554:FAT65567 FKP65554:FKP65567 FUL65554:FUL65567 GEH65554:GEH65567 GOD65554:GOD65567 GXZ65554:GXZ65567 HHV65554:HHV65567 HRR65554:HRR65567 IBN65554:IBN65567 ILJ65554:ILJ65567 IVF65554:IVF65567 JFB65554:JFB65567 JOX65554:JOX65567 JYT65554:JYT65567 KIP65554:KIP65567 KSL65554:KSL65567 LCH65554:LCH65567 LMD65554:LMD65567 LVZ65554:LVZ65567 MFV65554:MFV65567 MPR65554:MPR65567 MZN65554:MZN65567 NJJ65554:NJJ65567 NTF65554:NTF65567 ODB65554:ODB65567 OMX65554:OMX65567 OWT65554:OWT65567 PGP65554:PGP65567 PQL65554:PQL65567 QAH65554:QAH65567 QKD65554:QKD65567 QTZ65554:QTZ65567 RDV65554:RDV65567 RNR65554:RNR65567 RXN65554:RXN65567 SHJ65554:SHJ65567 SRF65554:SRF65567 TBB65554:TBB65567 TKX65554:TKX65567 TUT65554:TUT65567 UEP65554:UEP65567 UOL65554:UOL65567 UYH65554:UYH65567 VID65554:VID65567 VRZ65554:VRZ65567 WBV65554:WBV65567 WLR65554:WLR65567 WVN65554:WVN65567 F131090:F131103 JB131090:JB131103 SX131090:SX131103 ACT131090:ACT131103 AMP131090:AMP131103 AWL131090:AWL131103 BGH131090:BGH131103 BQD131090:BQD131103 BZZ131090:BZZ131103 CJV131090:CJV131103 CTR131090:CTR131103 DDN131090:DDN131103 DNJ131090:DNJ131103 DXF131090:DXF131103 EHB131090:EHB131103 EQX131090:EQX131103 FAT131090:FAT131103 FKP131090:FKP131103 FUL131090:FUL131103 GEH131090:GEH131103 GOD131090:GOD131103 GXZ131090:GXZ131103 HHV131090:HHV131103 HRR131090:HRR131103 IBN131090:IBN131103 ILJ131090:ILJ131103 IVF131090:IVF131103 JFB131090:JFB131103 JOX131090:JOX131103 JYT131090:JYT131103 KIP131090:KIP131103 KSL131090:KSL131103 LCH131090:LCH131103 LMD131090:LMD131103 LVZ131090:LVZ131103 MFV131090:MFV131103 MPR131090:MPR131103 MZN131090:MZN131103 NJJ131090:NJJ131103 NTF131090:NTF131103 ODB131090:ODB131103 OMX131090:OMX131103 OWT131090:OWT131103 PGP131090:PGP131103 PQL131090:PQL131103 QAH131090:QAH131103 QKD131090:QKD131103 QTZ131090:QTZ131103 RDV131090:RDV131103 RNR131090:RNR131103 RXN131090:RXN131103 SHJ131090:SHJ131103 SRF131090:SRF131103 TBB131090:TBB131103 TKX131090:TKX131103 TUT131090:TUT131103 UEP131090:UEP131103 UOL131090:UOL131103 UYH131090:UYH131103 VID131090:VID131103 VRZ131090:VRZ131103 WBV131090:WBV131103 WLR131090:WLR131103 WVN131090:WVN131103 F196626:F196639 JB196626:JB196639 SX196626:SX196639 ACT196626:ACT196639 AMP196626:AMP196639 AWL196626:AWL196639 BGH196626:BGH196639 BQD196626:BQD196639 BZZ196626:BZZ196639 CJV196626:CJV196639 CTR196626:CTR196639 DDN196626:DDN196639 DNJ196626:DNJ196639 DXF196626:DXF196639 EHB196626:EHB196639 EQX196626:EQX196639 FAT196626:FAT196639 FKP196626:FKP196639 FUL196626:FUL196639 GEH196626:GEH196639 GOD196626:GOD196639 GXZ196626:GXZ196639 HHV196626:HHV196639 HRR196626:HRR196639 IBN196626:IBN196639 ILJ196626:ILJ196639 IVF196626:IVF196639 JFB196626:JFB196639 JOX196626:JOX196639 JYT196626:JYT196639 KIP196626:KIP196639 KSL196626:KSL196639 LCH196626:LCH196639 LMD196626:LMD196639 LVZ196626:LVZ196639 MFV196626:MFV196639 MPR196626:MPR196639 MZN196626:MZN196639 NJJ196626:NJJ196639 NTF196626:NTF196639 ODB196626:ODB196639 OMX196626:OMX196639 OWT196626:OWT196639 PGP196626:PGP196639 PQL196626:PQL196639 QAH196626:QAH196639 QKD196626:QKD196639 QTZ196626:QTZ196639 RDV196626:RDV196639 RNR196626:RNR196639 RXN196626:RXN196639 SHJ196626:SHJ196639 SRF196626:SRF196639 TBB196626:TBB196639 TKX196626:TKX196639 TUT196626:TUT196639 UEP196626:UEP196639 UOL196626:UOL196639 UYH196626:UYH196639 VID196626:VID196639 VRZ196626:VRZ196639 WBV196626:WBV196639 WLR196626:WLR196639 WVN196626:WVN196639 F262162:F262175 JB262162:JB262175 SX262162:SX262175 ACT262162:ACT262175 AMP262162:AMP262175 AWL262162:AWL262175 BGH262162:BGH262175 BQD262162:BQD262175 BZZ262162:BZZ262175 CJV262162:CJV262175 CTR262162:CTR262175 DDN262162:DDN262175 DNJ262162:DNJ262175 DXF262162:DXF262175 EHB262162:EHB262175 EQX262162:EQX262175 FAT262162:FAT262175 FKP262162:FKP262175 FUL262162:FUL262175 GEH262162:GEH262175 GOD262162:GOD262175 GXZ262162:GXZ262175 HHV262162:HHV262175 HRR262162:HRR262175 IBN262162:IBN262175 ILJ262162:ILJ262175 IVF262162:IVF262175 JFB262162:JFB262175 JOX262162:JOX262175 JYT262162:JYT262175 KIP262162:KIP262175 KSL262162:KSL262175 LCH262162:LCH262175 LMD262162:LMD262175 LVZ262162:LVZ262175 MFV262162:MFV262175 MPR262162:MPR262175 MZN262162:MZN262175 NJJ262162:NJJ262175 NTF262162:NTF262175 ODB262162:ODB262175 OMX262162:OMX262175 OWT262162:OWT262175 PGP262162:PGP262175 PQL262162:PQL262175 QAH262162:QAH262175 QKD262162:QKD262175 QTZ262162:QTZ262175 RDV262162:RDV262175 RNR262162:RNR262175 RXN262162:RXN262175 SHJ262162:SHJ262175 SRF262162:SRF262175 TBB262162:TBB262175 TKX262162:TKX262175 TUT262162:TUT262175 UEP262162:UEP262175 UOL262162:UOL262175 UYH262162:UYH262175 VID262162:VID262175 VRZ262162:VRZ262175 WBV262162:WBV262175 WLR262162:WLR262175 WVN262162:WVN262175 F327698:F327711 JB327698:JB327711 SX327698:SX327711 ACT327698:ACT327711 AMP327698:AMP327711 AWL327698:AWL327711 BGH327698:BGH327711 BQD327698:BQD327711 BZZ327698:BZZ327711 CJV327698:CJV327711 CTR327698:CTR327711 DDN327698:DDN327711 DNJ327698:DNJ327711 DXF327698:DXF327711 EHB327698:EHB327711 EQX327698:EQX327711 FAT327698:FAT327711 FKP327698:FKP327711 FUL327698:FUL327711 GEH327698:GEH327711 GOD327698:GOD327711 GXZ327698:GXZ327711 HHV327698:HHV327711 HRR327698:HRR327711 IBN327698:IBN327711 ILJ327698:ILJ327711 IVF327698:IVF327711 JFB327698:JFB327711 JOX327698:JOX327711 JYT327698:JYT327711 KIP327698:KIP327711 KSL327698:KSL327711 LCH327698:LCH327711 LMD327698:LMD327711 LVZ327698:LVZ327711 MFV327698:MFV327711 MPR327698:MPR327711 MZN327698:MZN327711 NJJ327698:NJJ327711 NTF327698:NTF327711 ODB327698:ODB327711 OMX327698:OMX327711 OWT327698:OWT327711 PGP327698:PGP327711 PQL327698:PQL327711 QAH327698:QAH327711 QKD327698:QKD327711 QTZ327698:QTZ327711 RDV327698:RDV327711 RNR327698:RNR327711 RXN327698:RXN327711 SHJ327698:SHJ327711 SRF327698:SRF327711 TBB327698:TBB327711 TKX327698:TKX327711 TUT327698:TUT327711 UEP327698:UEP327711 UOL327698:UOL327711 UYH327698:UYH327711 VID327698:VID327711 VRZ327698:VRZ327711 WBV327698:WBV327711 WLR327698:WLR327711 WVN327698:WVN327711 F393234:F393247 JB393234:JB393247 SX393234:SX393247 ACT393234:ACT393247 AMP393234:AMP393247 AWL393234:AWL393247 BGH393234:BGH393247 BQD393234:BQD393247 BZZ393234:BZZ393247 CJV393234:CJV393247 CTR393234:CTR393247 DDN393234:DDN393247 DNJ393234:DNJ393247 DXF393234:DXF393247 EHB393234:EHB393247 EQX393234:EQX393247 FAT393234:FAT393247 FKP393234:FKP393247 FUL393234:FUL393247 GEH393234:GEH393247 GOD393234:GOD393247 GXZ393234:GXZ393247 HHV393234:HHV393247 HRR393234:HRR393247 IBN393234:IBN393247 ILJ393234:ILJ393247 IVF393234:IVF393247 JFB393234:JFB393247 JOX393234:JOX393247 JYT393234:JYT393247 KIP393234:KIP393247 KSL393234:KSL393247 LCH393234:LCH393247 LMD393234:LMD393247 LVZ393234:LVZ393247 MFV393234:MFV393247 MPR393234:MPR393247 MZN393234:MZN393247 NJJ393234:NJJ393247 NTF393234:NTF393247 ODB393234:ODB393247 OMX393234:OMX393247 OWT393234:OWT393247 PGP393234:PGP393247 PQL393234:PQL393247 QAH393234:QAH393247 QKD393234:QKD393247 QTZ393234:QTZ393247 RDV393234:RDV393247 RNR393234:RNR393247 RXN393234:RXN393247 SHJ393234:SHJ393247 SRF393234:SRF393247 TBB393234:TBB393247 TKX393234:TKX393247 TUT393234:TUT393247 UEP393234:UEP393247 UOL393234:UOL393247 UYH393234:UYH393247 VID393234:VID393247 VRZ393234:VRZ393247 WBV393234:WBV393247 WLR393234:WLR393247 WVN393234:WVN393247 F458770:F458783 JB458770:JB458783 SX458770:SX458783 ACT458770:ACT458783 AMP458770:AMP458783 AWL458770:AWL458783 BGH458770:BGH458783 BQD458770:BQD458783 BZZ458770:BZZ458783 CJV458770:CJV458783 CTR458770:CTR458783 DDN458770:DDN458783 DNJ458770:DNJ458783 DXF458770:DXF458783 EHB458770:EHB458783 EQX458770:EQX458783 FAT458770:FAT458783 FKP458770:FKP458783 FUL458770:FUL458783 GEH458770:GEH458783 GOD458770:GOD458783 GXZ458770:GXZ458783 HHV458770:HHV458783 HRR458770:HRR458783 IBN458770:IBN458783 ILJ458770:ILJ458783 IVF458770:IVF458783 JFB458770:JFB458783 JOX458770:JOX458783 JYT458770:JYT458783 KIP458770:KIP458783 KSL458770:KSL458783 LCH458770:LCH458783 LMD458770:LMD458783 LVZ458770:LVZ458783 MFV458770:MFV458783 MPR458770:MPR458783 MZN458770:MZN458783 NJJ458770:NJJ458783 NTF458770:NTF458783 ODB458770:ODB458783 OMX458770:OMX458783 OWT458770:OWT458783 PGP458770:PGP458783 PQL458770:PQL458783 QAH458770:QAH458783 QKD458770:QKD458783 QTZ458770:QTZ458783 RDV458770:RDV458783 RNR458770:RNR458783 RXN458770:RXN458783 SHJ458770:SHJ458783 SRF458770:SRF458783 TBB458770:TBB458783 TKX458770:TKX458783 TUT458770:TUT458783 UEP458770:UEP458783 UOL458770:UOL458783 UYH458770:UYH458783 VID458770:VID458783 VRZ458770:VRZ458783 WBV458770:WBV458783 WLR458770:WLR458783 WVN458770:WVN458783 F524306:F524319 JB524306:JB524319 SX524306:SX524319 ACT524306:ACT524319 AMP524306:AMP524319 AWL524306:AWL524319 BGH524306:BGH524319 BQD524306:BQD524319 BZZ524306:BZZ524319 CJV524306:CJV524319 CTR524306:CTR524319 DDN524306:DDN524319 DNJ524306:DNJ524319 DXF524306:DXF524319 EHB524306:EHB524319 EQX524306:EQX524319 FAT524306:FAT524319 FKP524306:FKP524319 FUL524306:FUL524319 GEH524306:GEH524319 GOD524306:GOD524319 GXZ524306:GXZ524319 HHV524306:HHV524319 HRR524306:HRR524319 IBN524306:IBN524319 ILJ524306:ILJ524319 IVF524306:IVF524319 JFB524306:JFB524319 JOX524306:JOX524319 JYT524306:JYT524319 KIP524306:KIP524319 KSL524306:KSL524319 LCH524306:LCH524319 LMD524306:LMD524319 LVZ524306:LVZ524319 MFV524306:MFV524319 MPR524306:MPR524319 MZN524306:MZN524319 NJJ524306:NJJ524319 NTF524306:NTF524319 ODB524306:ODB524319 OMX524306:OMX524319 OWT524306:OWT524319 PGP524306:PGP524319 PQL524306:PQL524319 QAH524306:QAH524319 QKD524306:QKD524319 QTZ524306:QTZ524319 RDV524306:RDV524319 RNR524306:RNR524319 RXN524306:RXN524319 SHJ524306:SHJ524319 SRF524306:SRF524319 TBB524306:TBB524319 TKX524306:TKX524319 TUT524306:TUT524319 UEP524306:UEP524319 UOL524306:UOL524319 UYH524306:UYH524319 VID524306:VID524319 VRZ524306:VRZ524319 WBV524306:WBV524319 WLR524306:WLR524319 WVN524306:WVN524319 F589842:F589855 JB589842:JB589855 SX589842:SX589855 ACT589842:ACT589855 AMP589842:AMP589855 AWL589842:AWL589855 BGH589842:BGH589855 BQD589842:BQD589855 BZZ589842:BZZ589855 CJV589842:CJV589855 CTR589842:CTR589855 DDN589842:DDN589855 DNJ589842:DNJ589855 DXF589842:DXF589855 EHB589842:EHB589855 EQX589842:EQX589855 FAT589842:FAT589855 FKP589842:FKP589855 FUL589842:FUL589855 GEH589842:GEH589855 GOD589842:GOD589855 GXZ589842:GXZ589855 HHV589842:HHV589855 HRR589842:HRR589855 IBN589842:IBN589855 ILJ589842:ILJ589855 IVF589842:IVF589855 JFB589842:JFB589855 JOX589842:JOX589855 JYT589842:JYT589855 KIP589842:KIP589855 KSL589842:KSL589855 LCH589842:LCH589855 LMD589842:LMD589855 LVZ589842:LVZ589855 MFV589842:MFV589855 MPR589842:MPR589855 MZN589842:MZN589855 NJJ589842:NJJ589855 NTF589842:NTF589855 ODB589842:ODB589855 OMX589842:OMX589855 OWT589842:OWT589855 PGP589842:PGP589855 PQL589842:PQL589855 QAH589842:QAH589855 QKD589842:QKD589855 QTZ589842:QTZ589855 RDV589842:RDV589855 RNR589842:RNR589855 RXN589842:RXN589855 SHJ589842:SHJ589855 SRF589842:SRF589855 TBB589842:TBB589855 TKX589842:TKX589855 TUT589842:TUT589855 UEP589842:UEP589855 UOL589842:UOL589855 UYH589842:UYH589855 VID589842:VID589855 VRZ589842:VRZ589855 WBV589842:WBV589855 WLR589842:WLR589855 WVN589842:WVN589855 F655378:F655391 JB655378:JB655391 SX655378:SX655391 ACT655378:ACT655391 AMP655378:AMP655391 AWL655378:AWL655391 BGH655378:BGH655391 BQD655378:BQD655391 BZZ655378:BZZ655391 CJV655378:CJV655391 CTR655378:CTR655391 DDN655378:DDN655391 DNJ655378:DNJ655391 DXF655378:DXF655391 EHB655378:EHB655391 EQX655378:EQX655391 FAT655378:FAT655391 FKP655378:FKP655391 FUL655378:FUL655391 GEH655378:GEH655391 GOD655378:GOD655391 GXZ655378:GXZ655391 HHV655378:HHV655391 HRR655378:HRR655391 IBN655378:IBN655391 ILJ655378:ILJ655391 IVF655378:IVF655391 JFB655378:JFB655391 JOX655378:JOX655391 JYT655378:JYT655391 KIP655378:KIP655391 KSL655378:KSL655391 LCH655378:LCH655391 LMD655378:LMD655391 LVZ655378:LVZ655391 MFV655378:MFV655391 MPR655378:MPR655391 MZN655378:MZN655391 NJJ655378:NJJ655391 NTF655378:NTF655391 ODB655378:ODB655391 OMX655378:OMX655391 OWT655378:OWT655391 PGP655378:PGP655391 PQL655378:PQL655391 QAH655378:QAH655391 QKD655378:QKD655391 QTZ655378:QTZ655391 RDV655378:RDV655391 RNR655378:RNR655391 RXN655378:RXN655391 SHJ655378:SHJ655391 SRF655378:SRF655391 TBB655378:TBB655391 TKX655378:TKX655391 TUT655378:TUT655391 UEP655378:UEP655391 UOL655378:UOL655391 UYH655378:UYH655391 VID655378:VID655391 VRZ655378:VRZ655391 WBV655378:WBV655391 WLR655378:WLR655391 WVN655378:WVN655391 F720914:F720927 JB720914:JB720927 SX720914:SX720927 ACT720914:ACT720927 AMP720914:AMP720927 AWL720914:AWL720927 BGH720914:BGH720927 BQD720914:BQD720927 BZZ720914:BZZ720927 CJV720914:CJV720927 CTR720914:CTR720927 DDN720914:DDN720927 DNJ720914:DNJ720927 DXF720914:DXF720927 EHB720914:EHB720927 EQX720914:EQX720927 FAT720914:FAT720927 FKP720914:FKP720927 FUL720914:FUL720927 GEH720914:GEH720927 GOD720914:GOD720927 GXZ720914:GXZ720927 HHV720914:HHV720927 HRR720914:HRR720927 IBN720914:IBN720927 ILJ720914:ILJ720927 IVF720914:IVF720927 JFB720914:JFB720927 JOX720914:JOX720927 JYT720914:JYT720927 KIP720914:KIP720927 KSL720914:KSL720927 LCH720914:LCH720927 LMD720914:LMD720927 LVZ720914:LVZ720927 MFV720914:MFV720927 MPR720914:MPR720927 MZN720914:MZN720927 NJJ720914:NJJ720927 NTF720914:NTF720927 ODB720914:ODB720927 OMX720914:OMX720927 OWT720914:OWT720927 PGP720914:PGP720927 PQL720914:PQL720927 QAH720914:QAH720927 QKD720914:QKD720927 QTZ720914:QTZ720927 RDV720914:RDV720927 RNR720914:RNR720927 RXN720914:RXN720927 SHJ720914:SHJ720927 SRF720914:SRF720927 TBB720914:TBB720927 TKX720914:TKX720927 TUT720914:TUT720927 UEP720914:UEP720927 UOL720914:UOL720927 UYH720914:UYH720927 VID720914:VID720927 VRZ720914:VRZ720927 WBV720914:WBV720927 WLR720914:WLR720927 WVN720914:WVN720927 F786450:F786463 JB786450:JB786463 SX786450:SX786463 ACT786450:ACT786463 AMP786450:AMP786463 AWL786450:AWL786463 BGH786450:BGH786463 BQD786450:BQD786463 BZZ786450:BZZ786463 CJV786450:CJV786463 CTR786450:CTR786463 DDN786450:DDN786463 DNJ786450:DNJ786463 DXF786450:DXF786463 EHB786450:EHB786463 EQX786450:EQX786463 FAT786450:FAT786463 FKP786450:FKP786463 FUL786450:FUL786463 GEH786450:GEH786463 GOD786450:GOD786463 GXZ786450:GXZ786463 HHV786450:HHV786463 HRR786450:HRR786463 IBN786450:IBN786463 ILJ786450:ILJ786463 IVF786450:IVF786463 JFB786450:JFB786463 JOX786450:JOX786463 JYT786450:JYT786463 KIP786450:KIP786463 KSL786450:KSL786463 LCH786450:LCH786463 LMD786450:LMD786463 LVZ786450:LVZ786463 MFV786450:MFV786463 MPR786450:MPR786463 MZN786450:MZN786463 NJJ786450:NJJ786463 NTF786450:NTF786463 ODB786450:ODB786463 OMX786450:OMX786463 OWT786450:OWT786463 PGP786450:PGP786463 PQL786450:PQL786463 QAH786450:QAH786463 QKD786450:QKD786463 QTZ786450:QTZ786463 RDV786450:RDV786463 RNR786450:RNR786463 RXN786450:RXN786463 SHJ786450:SHJ786463 SRF786450:SRF786463 TBB786450:TBB786463 TKX786450:TKX786463 TUT786450:TUT786463 UEP786450:UEP786463 UOL786450:UOL786463 UYH786450:UYH786463 VID786450:VID786463 VRZ786450:VRZ786463 WBV786450:WBV786463 WLR786450:WLR786463 WVN786450:WVN786463 F851986:F851999 JB851986:JB851999 SX851986:SX851999 ACT851986:ACT851999 AMP851986:AMP851999 AWL851986:AWL851999 BGH851986:BGH851999 BQD851986:BQD851999 BZZ851986:BZZ851999 CJV851986:CJV851999 CTR851986:CTR851999 DDN851986:DDN851999 DNJ851986:DNJ851999 DXF851986:DXF851999 EHB851986:EHB851999 EQX851986:EQX851999 FAT851986:FAT851999 FKP851986:FKP851999 FUL851986:FUL851999 GEH851986:GEH851999 GOD851986:GOD851999 GXZ851986:GXZ851999 HHV851986:HHV851999 HRR851986:HRR851999 IBN851986:IBN851999 ILJ851986:ILJ851999 IVF851986:IVF851999 JFB851986:JFB851999 JOX851986:JOX851999 JYT851986:JYT851999 KIP851986:KIP851999 KSL851986:KSL851999 LCH851986:LCH851999 LMD851986:LMD851999 LVZ851986:LVZ851999 MFV851986:MFV851999 MPR851986:MPR851999 MZN851986:MZN851999 NJJ851986:NJJ851999 NTF851986:NTF851999 ODB851986:ODB851999 OMX851986:OMX851999 OWT851986:OWT851999 PGP851986:PGP851999 PQL851986:PQL851999 QAH851986:QAH851999 QKD851986:QKD851999 QTZ851986:QTZ851999 RDV851986:RDV851999 RNR851986:RNR851999 RXN851986:RXN851999 SHJ851986:SHJ851999 SRF851986:SRF851999 TBB851986:TBB851999 TKX851986:TKX851999 TUT851986:TUT851999 UEP851986:UEP851999 UOL851986:UOL851999 UYH851986:UYH851999 VID851986:VID851999 VRZ851986:VRZ851999 WBV851986:WBV851999 WLR851986:WLR851999 WVN851986:WVN851999 F917522:F917535 JB917522:JB917535 SX917522:SX917535 ACT917522:ACT917535 AMP917522:AMP917535 AWL917522:AWL917535 BGH917522:BGH917535 BQD917522:BQD917535 BZZ917522:BZZ917535 CJV917522:CJV917535 CTR917522:CTR917535 DDN917522:DDN917535 DNJ917522:DNJ917535 DXF917522:DXF917535 EHB917522:EHB917535 EQX917522:EQX917535 FAT917522:FAT917535 FKP917522:FKP917535 FUL917522:FUL917535 GEH917522:GEH917535 GOD917522:GOD917535 GXZ917522:GXZ917535 HHV917522:HHV917535 HRR917522:HRR917535 IBN917522:IBN917535 ILJ917522:ILJ917535 IVF917522:IVF917535 JFB917522:JFB917535 JOX917522:JOX917535 JYT917522:JYT917535 KIP917522:KIP917535 KSL917522:KSL917535 LCH917522:LCH917535 LMD917522:LMD917535 LVZ917522:LVZ917535 MFV917522:MFV917535 MPR917522:MPR917535 MZN917522:MZN917535 NJJ917522:NJJ917535 NTF917522:NTF917535 ODB917522:ODB917535 OMX917522:OMX917535 OWT917522:OWT917535 PGP917522:PGP917535 PQL917522:PQL917535 QAH917522:QAH917535 QKD917522:QKD917535 QTZ917522:QTZ917535 RDV917522:RDV917535 RNR917522:RNR917535 RXN917522:RXN917535 SHJ917522:SHJ917535 SRF917522:SRF917535 TBB917522:TBB917535 TKX917522:TKX917535 TUT917522:TUT917535 UEP917522:UEP917535 UOL917522:UOL917535 UYH917522:UYH917535 VID917522:VID917535 VRZ917522:VRZ917535 WBV917522:WBV917535 WLR917522:WLR917535 WVN917522:WVN917535 F983058:F983071 JB983058:JB983071 SX983058:SX983071 ACT983058:ACT983071 AMP983058:AMP983071 AWL983058:AWL983071 BGH983058:BGH983071 BQD983058:BQD983071 BZZ983058:BZZ983071 CJV983058:CJV983071 CTR983058:CTR983071 DDN983058:DDN983071 DNJ983058:DNJ983071 DXF983058:DXF983071 EHB983058:EHB983071 EQX983058:EQX983071 FAT983058:FAT983071 FKP983058:FKP983071 FUL983058:FUL983071 GEH983058:GEH983071 GOD983058:GOD983071 GXZ983058:GXZ983071 HHV983058:HHV983071 HRR983058:HRR983071 IBN983058:IBN983071 ILJ983058:ILJ983071 IVF983058:IVF983071 JFB983058:JFB983071 JOX983058:JOX983071 JYT983058:JYT983071 KIP983058:KIP983071 KSL983058:KSL983071 LCH983058:LCH983071 LMD983058:LMD983071 LVZ983058:LVZ983071 MFV983058:MFV983071 MPR983058:MPR983071 MZN983058:MZN983071 NJJ983058:NJJ983071 NTF983058:NTF983071 ODB983058:ODB983071 OMX983058:OMX983071 OWT983058:OWT983071 PGP983058:PGP983071 PQL983058:PQL983071 QAH983058:QAH983071 QKD983058:QKD983071 QTZ983058:QTZ983071 RDV983058:RDV983071 RNR983058:RNR983071 RXN983058:RXN983071 SHJ983058:SHJ983071 SRF983058:SRF983071 TBB983058:TBB983071 TKX983058:TKX983071 TUT983058:TUT983071 UEP983058:UEP983071 UOL983058:UOL983071 UYH983058:UYH983071 VID983058:VID983071 VRZ983058:VRZ983071 WBV983058:WBV983071 WLR983058:WLR983071" xr:uid="{2FF44661-1931-4DC5-BDD8-C6C72DF836E2}">
      <formula1>"移乗介護,移動支援,排泄支援,見守り・コミュニケーション,入浴支援"</formula1>
    </dataValidation>
    <dataValidation type="list" allowBlank="1" showInputMessage="1" showErrorMessage="1" sqref="WVI983058:WVI983071 IW5:IW29 SS5:SS29 ACO5:ACO29 AMK5:AMK29 AWG5:AWG29 BGC5:BGC29 BPY5:BPY29 BZU5:BZU29 CJQ5:CJQ29 CTM5:CTM29 DDI5:DDI29 DNE5:DNE29 DXA5:DXA29 EGW5:EGW29 EQS5:EQS29 FAO5:FAO29 FKK5:FKK29 FUG5:FUG29 GEC5:GEC29 GNY5:GNY29 GXU5:GXU29 HHQ5:HHQ29 HRM5:HRM29 IBI5:IBI29 ILE5:ILE29 IVA5:IVA29 JEW5:JEW29 JOS5:JOS29 JYO5:JYO29 KIK5:KIK29 KSG5:KSG29 LCC5:LCC29 LLY5:LLY29 LVU5:LVU29 MFQ5:MFQ29 MPM5:MPM29 MZI5:MZI29 NJE5:NJE29 NTA5:NTA29 OCW5:OCW29 OMS5:OMS29 OWO5:OWO29 PGK5:PGK29 PQG5:PQG29 QAC5:QAC29 QJY5:QJY29 QTU5:QTU29 RDQ5:RDQ29 RNM5:RNM29 RXI5:RXI29 SHE5:SHE29 SRA5:SRA29 TAW5:TAW29 TKS5:TKS29 TUO5:TUO29 UEK5:UEK29 UOG5:UOG29 UYC5:UYC29 VHY5:VHY29 VRU5:VRU29 WBQ5:WBQ29 WLM5:WLM29 WVI5:WVI29 A65554:A65567 IW65554:IW65567 SS65554:SS65567 ACO65554:ACO65567 AMK65554:AMK65567 AWG65554:AWG65567 BGC65554:BGC65567 BPY65554:BPY65567 BZU65554:BZU65567 CJQ65554:CJQ65567 CTM65554:CTM65567 DDI65554:DDI65567 DNE65554:DNE65567 DXA65554:DXA65567 EGW65554:EGW65567 EQS65554:EQS65567 FAO65554:FAO65567 FKK65554:FKK65567 FUG65554:FUG65567 GEC65554:GEC65567 GNY65554:GNY65567 GXU65554:GXU65567 HHQ65554:HHQ65567 HRM65554:HRM65567 IBI65554:IBI65567 ILE65554:ILE65567 IVA65554:IVA65567 JEW65554:JEW65567 JOS65554:JOS65567 JYO65554:JYO65567 KIK65554:KIK65567 KSG65554:KSG65567 LCC65554:LCC65567 LLY65554:LLY65567 LVU65554:LVU65567 MFQ65554:MFQ65567 MPM65554:MPM65567 MZI65554:MZI65567 NJE65554:NJE65567 NTA65554:NTA65567 OCW65554:OCW65567 OMS65554:OMS65567 OWO65554:OWO65567 PGK65554:PGK65567 PQG65554:PQG65567 QAC65554:QAC65567 QJY65554:QJY65567 QTU65554:QTU65567 RDQ65554:RDQ65567 RNM65554:RNM65567 RXI65554:RXI65567 SHE65554:SHE65567 SRA65554:SRA65567 TAW65554:TAW65567 TKS65554:TKS65567 TUO65554:TUO65567 UEK65554:UEK65567 UOG65554:UOG65567 UYC65554:UYC65567 VHY65554:VHY65567 VRU65554:VRU65567 WBQ65554:WBQ65567 WLM65554:WLM65567 WVI65554:WVI65567 A131090:A131103 IW131090:IW131103 SS131090:SS131103 ACO131090:ACO131103 AMK131090:AMK131103 AWG131090:AWG131103 BGC131090:BGC131103 BPY131090:BPY131103 BZU131090:BZU131103 CJQ131090:CJQ131103 CTM131090:CTM131103 DDI131090:DDI131103 DNE131090:DNE131103 DXA131090:DXA131103 EGW131090:EGW131103 EQS131090:EQS131103 FAO131090:FAO131103 FKK131090:FKK131103 FUG131090:FUG131103 GEC131090:GEC131103 GNY131090:GNY131103 GXU131090:GXU131103 HHQ131090:HHQ131103 HRM131090:HRM131103 IBI131090:IBI131103 ILE131090:ILE131103 IVA131090:IVA131103 JEW131090:JEW131103 JOS131090:JOS131103 JYO131090:JYO131103 KIK131090:KIK131103 KSG131090:KSG131103 LCC131090:LCC131103 LLY131090:LLY131103 LVU131090:LVU131103 MFQ131090:MFQ131103 MPM131090:MPM131103 MZI131090:MZI131103 NJE131090:NJE131103 NTA131090:NTA131103 OCW131090:OCW131103 OMS131090:OMS131103 OWO131090:OWO131103 PGK131090:PGK131103 PQG131090:PQG131103 QAC131090:QAC131103 QJY131090:QJY131103 QTU131090:QTU131103 RDQ131090:RDQ131103 RNM131090:RNM131103 RXI131090:RXI131103 SHE131090:SHE131103 SRA131090:SRA131103 TAW131090:TAW131103 TKS131090:TKS131103 TUO131090:TUO131103 UEK131090:UEK131103 UOG131090:UOG131103 UYC131090:UYC131103 VHY131090:VHY131103 VRU131090:VRU131103 WBQ131090:WBQ131103 WLM131090:WLM131103 WVI131090:WVI131103 A196626:A196639 IW196626:IW196639 SS196626:SS196639 ACO196626:ACO196639 AMK196626:AMK196639 AWG196626:AWG196639 BGC196626:BGC196639 BPY196626:BPY196639 BZU196626:BZU196639 CJQ196626:CJQ196639 CTM196626:CTM196639 DDI196626:DDI196639 DNE196626:DNE196639 DXA196626:DXA196639 EGW196626:EGW196639 EQS196626:EQS196639 FAO196626:FAO196639 FKK196626:FKK196639 FUG196626:FUG196639 GEC196626:GEC196639 GNY196626:GNY196639 GXU196626:GXU196639 HHQ196626:HHQ196639 HRM196626:HRM196639 IBI196626:IBI196639 ILE196626:ILE196639 IVA196626:IVA196639 JEW196626:JEW196639 JOS196626:JOS196639 JYO196626:JYO196639 KIK196626:KIK196639 KSG196626:KSG196639 LCC196626:LCC196639 LLY196626:LLY196639 LVU196626:LVU196639 MFQ196626:MFQ196639 MPM196626:MPM196639 MZI196626:MZI196639 NJE196626:NJE196639 NTA196626:NTA196639 OCW196626:OCW196639 OMS196626:OMS196639 OWO196626:OWO196639 PGK196626:PGK196639 PQG196626:PQG196639 QAC196626:QAC196639 QJY196626:QJY196639 QTU196626:QTU196639 RDQ196626:RDQ196639 RNM196626:RNM196639 RXI196626:RXI196639 SHE196626:SHE196639 SRA196626:SRA196639 TAW196626:TAW196639 TKS196626:TKS196639 TUO196626:TUO196639 UEK196626:UEK196639 UOG196626:UOG196639 UYC196626:UYC196639 VHY196626:VHY196639 VRU196626:VRU196639 WBQ196626:WBQ196639 WLM196626:WLM196639 WVI196626:WVI196639 A262162:A262175 IW262162:IW262175 SS262162:SS262175 ACO262162:ACO262175 AMK262162:AMK262175 AWG262162:AWG262175 BGC262162:BGC262175 BPY262162:BPY262175 BZU262162:BZU262175 CJQ262162:CJQ262175 CTM262162:CTM262175 DDI262162:DDI262175 DNE262162:DNE262175 DXA262162:DXA262175 EGW262162:EGW262175 EQS262162:EQS262175 FAO262162:FAO262175 FKK262162:FKK262175 FUG262162:FUG262175 GEC262162:GEC262175 GNY262162:GNY262175 GXU262162:GXU262175 HHQ262162:HHQ262175 HRM262162:HRM262175 IBI262162:IBI262175 ILE262162:ILE262175 IVA262162:IVA262175 JEW262162:JEW262175 JOS262162:JOS262175 JYO262162:JYO262175 KIK262162:KIK262175 KSG262162:KSG262175 LCC262162:LCC262175 LLY262162:LLY262175 LVU262162:LVU262175 MFQ262162:MFQ262175 MPM262162:MPM262175 MZI262162:MZI262175 NJE262162:NJE262175 NTA262162:NTA262175 OCW262162:OCW262175 OMS262162:OMS262175 OWO262162:OWO262175 PGK262162:PGK262175 PQG262162:PQG262175 QAC262162:QAC262175 QJY262162:QJY262175 QTU262162:QTU262175 RDQ262162:RDQ262175 RNM262162:RNM262175 RXI262162:RXI262175 SHE262162:SHE262175 SRA262162:SRA262175 TAW262162:TAW262175 TKS262162:TKS262175 TUO262162:TUO262175 UEK262162:UEK262175 UOG262162:UOG262175 UYC262162:UYC262175 VHY262162:VHY262175 VRU262162:VRU262175 WBQ262162:WBQ262175 WLM262162:WLM262175 WVI262162:WVI262175 A327698:A327711 IW327698:IW327711 SS327698:SS327711 ACO327698:ACO327711 AMK327698:AMK327711 AWG327698:AWG327711 BGC327698:BGC327711 BPY327698:BPY327711 BZU327698:BZU327711 CJQ327698:CJQ327711 CTM327698:CTM327711 DDI327698:DDI327711 DNE327698:DNE327711 DXA327698:DXA327711 EGW327698:EGW327711 EQS327698:EQS327711 FAO327698:FAO327711 FKK327698:FKK327711 FUG327698:FUG327711 GEC327698:GEC327711 GNY327698:GNY327711 GXU327698:GXU327711 HHQ327698:HHQ327711 HRM327698:HRM327711 IBI327698:IBI327711 ILE327698:ILE327711 IVA327698:IVA327711 JEW327698:JEW327711 JOS327698:JOS327711 JYO327698:JYO327711 KIK327698:KIK327711 KSG327698:KSG327711 LCC327698:LCC327711 LLY327698:LLY327711 LVU327698:LVU327711 MFQ327698:MFQ327711 MPM327698:MPM327711 MZI327698:MZI327711 NJE327698:NJE327711 NTA327698:NTA327711 OCW327698:OCW327711 OMS327698:OMS327711 OWO327698:OWO327711 PGK327698:PGK327711 PQG327698:PQG327711 QAC327698:QAC327711 QJY327698:QJY327711 QTU327698:QTU327711 RDQ327698:RDQ327711 RNM327698:RNM327711 RXI327698:RXI327711 SHE327698:SHE327711 SRA327698:SRA327711 TAW327698:TAW327711 TKS327698:TKS327711 TUO327698:TUO327711 UEK327698:UEK327711 UOG327698:UOG327711 UYC327698:UYC327711 VHY327698:VHY327711 VRU327698:VRU327711 WBQ327698:WBQ327711 WLM327698:WLM327711 WVI327698:WVI327711 A393234:A393247 IW393234:IW393247 SS393234:SS393247 ACO393234:ACO393247 AMK393234:AMK393247 AWG393234:AWG393247 BGC393234:BGC393247 BPY393234:BPY393247 BZU393234:BZU393247 CJQ393234:CJQ393247 CTM393234:CTM393247 DDI393234:DDI393247 DNE393234:DNE393247 DXA393234:DXA393247 EGW393234:EGW393247 EQS393234:EQS393247 FAO393234:FAO393247 FKK393234:FKK393247 FUG393234:FUG393247 GEC393234:GEC393247 GNY393234:GNY393247 GXU393234:GXU393247 HHQ393234:HHQ393247 HRM393234:HRM393247 IBI393234:IBI393247 ILE393234:ILE393247 IVA393234:IVA393247 JEW393234:JEW393247 JOS393234:JOS393247 JYO393234:JYO393247 KIK393234:KIK393247 KSG393234:KSG393247 LCC393234:LCC393247 LLY393234:LLY393247 LVU393234:LVU393247 MFQ393234:MFQ393247 MPM393234:MPM393247 MZI393234:MZI393247 NJE393234:NJE393247 NTA393234:NTA393247 OCW393234:OCW393247 OMS393234:OMS393247 OWO393234:OWO393247 PGK393234:PGK393247 PQG393234:PQG393247 QAC393234:QAC393247 QJY393234:QJY393247 QTU393234:QTU393247 RDQ393234:RDQ393247 RNM393234:RNM393247 RXI393234:RXI393247 SHE393234:SHE393247 SRA393234:SRA393247 TAW393234:TAW393247 TKS393234:TKS393247 TUO393234:TUO393247 UEK393234:UEK393247 UOG393234:UOG393247 UYC393234:UYC393247 VHY393234:VHY393247 VRU393234:VRU393247 WBQ393234:WBQ393247 WLM393234:WLM393247 WVI393234:WVI393247 A458770:A458783 IW458770:IW458783 SS458770:SS458783 ACO458770:ACO458783 AMK458770:AMK458783 AWG458770:AWG458783 BGC458770:BGC458783 BPY458770:BPY458783 BZU458770:BZU458783 CJQ458770:CJQ458783 CTM458770:CTM458783 DDI458770:DDI458783 DNE458770:DNE458783 DXA458770:DXA458783 EGW458770:EGW458783 EQS458770:EQS458783 FAO458770:FAO458783 FKK458770:FKK458783 FUG458770:FUG458783 GEC458770:GEC458783 GNY458770:GNY458783 GXU458770:GXU458783 HHQ458770:HHQ458783 HRM458770:HRM458783 IBI458770:IBI458783 ILE458770:ILE458783 IVA458770:IVA458783 JEW458770:JEW458783 JOS458770:JOS458783 JYO458770:JYO458783 KIK458770:KIK458783 KSG458770:KSG458783 LCC458770:LCC458783 LLY458770:LLY458783 LVU458770:LVU458783 MFQ458770:MFQ458783 MPM458770:MPM458783 MZI458770:MZI458783 NJE458770:NJE458783 NTA458770:NTA458783 OCW458770:OCW458783 OMS458770:OMS458783 OWO458770:OWO458783 PGK458770:PGK458783 PQG458770:PQG458783 QAC458770:QAC458783 QJY458770:QJY458783 QTU458770:QTU458783 RDQ458770:RDQ458783 RNM458770:RNM458783 RXI458770:RXI458783 SHE458770:SHE458783 SRA458770:SRA458783 TAW458770:TAW458783 TKS458770:TKS458783 TUO458770:TUO458783 UEK458770:UEK458783 UOG458770:UOG458783 UYC458770:UYC458783 VHY458770:VHY458783 VRU458770:VRU458783 WBQ458770:WBQ458783 WLM458770:WLM458783 WVI458770:WVI458783 A524306:A524319 IW524306:IW524319 SS524306:SS524319 ACO524306:ACO524319 AMK524306:AMK524319 AWG524306:AWG524319 BGC524306:BGC524319 BPY524306:BPY524319 BZU524306:BZU524319 CJQ524306:CJQ524319 CTM524306:CTM524319 DDI524306:DDI524319 DNE524306:DNE524319 DXA524306:DXA524319 EGW524306:EGW524319 EQS524306:EQS524319 FAO524306:FAO524319 FKK524306:FKK524319 FUG524306:FUG524319 GEC524306:GEC524319 GNY524306:GNY524319 GXU524306:GXU524319 HHQ524306:HHQ524319 HRM524306:HRM524319 IBI524306:IBI524319 ILE524306:ILE524319 IVA524306:IVA524319 JEW524306:JEW524319 JOS524306:JOS524319 JYO524306:JYO524319 KIK524306:KIK524319 KSG524306:KSG524319 LCC524306:LCC524319 LLY524306:LLY524319 LVU524306:LVU524319 MFQ524306:MFQ524319 MPM524306:MPM524319 MZI524306:MZI524319 NJE524306:NJE524319 NTA524306:NTA524319 OCW524306:OCW524319 OMS524306:OMS524319 OWO524306:OWO524319 PGK524306:PGK524319 PQG524306:PQG524319 QAC524306:QAC524319 QJY524306:QJY524319 QTU524306:QTU524319 RDQ524306:RDQ524319 RNM524306:RNM524319 RXI524306:RXI524319 SHE524306:SHE524319 SRA524306:SRA524319 TAW524306:TAW524319 TKS524306:TKS524319 TUO524306:TUO524319 UEK524306:UEK524319 UOG524306:UOG524319 UYC524306:UYC524319 VHY524306:VHY524319 VRU524306:VRU524319 WBQ524306:WBQ524319 WLM524306:WLM524319 WVI524306:WVI524319 A589842:A589855 IW589842:IW589855 SS589842:SS589855 ACO589842:ACO589855 AMK589842:AMK589855 AWG589842:AWG589855 BGC589842:BGC589855 BPY589842:BPY589855 BZU589842:BZU589855 CJQ589842:CJQ589855 CTM589842:CTM589855 DDI589842:DDI589855 DNE589842:DNE589855 DXA589842:DXA589855 EGW589842:EGW589855 EQS589842:EQS589855 FAO589842:FAO589855 FKK589842:FKK589855 FUG589842:FUG589855 GEC589842:GEC589855 GNY589842:GNY589855 GXU589842:GXU589855 HHQ589842:HHQ589855 HRM589842:HRM589855 IBI589842:IBI589855 ILE589842:ILE589855 IVA589842:IVA589855 JEW589842:JEW589855 JOS589842:JOS589855 JYO589842:JYO589855 KIK589842:KIK589855 KSG589842:KSG589855 LCC589842:LCC589855 LLY589842:LLY589855 LVU589842:LVU589855 MFQ589842:MFQ589855 MPM589842:MPM589855 MZI589842:MZI589855 NJE589842:NJE589855 NTA589842:NTA589855 OCW589842:OCW589855 OMS589842:OMS589855 OWO589842:OWO589855 PGK589842:PGK589855 PQG589842:PQG589855 QAC589842:QAC589855 QJY589842:QJY589855 QTU589842:QTU589855 RDQ589842:RDQ589855 RNM589842:RNM589855 RXI589842:RXI589855 SHE589842:SHE589855 SRA589842:SRA589855 TAW589842:TAW589855 TKS589842:TKS589855 TUO589842:TUO589855 UEK589842:UEK589855 UOG589842:UOG589855 UYC589842:UYC589855 VHY589842:VHY589855 VRU589842:VRU589855 WBQ589842:WBQ589855 WLM589842:WLM589855 WVI589842:WVI589855 A655378:A655391 IW655378:IW655391 SS655378:SS655391 ACO655378:ACO655391 AMK655378:AMK655391 AWG655378:AWG655391 BGC655378:BGC655391 BPY655378:BPY655391 BZU655378:BZU655391 CJQ655378:CJQ655391 CTM655378:CTM655391 DDI655378:DDI655391 DNE655378:DNE655391 DXA655378:DXA655391 EGW655378:EGW655391 EQS655378:EQS655391 FAO655378:FAO655391 FKK655378:FKK655391 FUG655378:FUG655391 GEC655378:GEC655391 GNY655378:GNY655391 GXU655378:GXU655391 HHQ655378:HHQ655391 HRM655378:HRM655391 IBI655378:IBI655391 ILE655378:ILE655391 IVA655378:IVA655391 JEW655378:JEW655391 JOS655378:JOS655391 JYO655378:JYO655391 KIK655378:KIK655391 KSG655378:KSG655391 LCC655378:LCC655391 LLY655378:LLY655391 LVU655378:LVU655391 MFQ655378:MFQ655391 MPM655378:MPM655391 MZI655378:MZI655391 NJE655378:NJE655391 NTA655378:NTA655391 OCW655378:OCW655391 OMS655378:OMS655391 OWO655378:OWO655391 PGK655378:PGK655391 PQG655378:PQG655391 QAC655378:QAC655391 QJY655378:QJY655391 QTU655378:QTU655391 RDQ655378:RDQ655391 RNM655378:RNM655391 RXI655378:RXI655391 SHE655378:SHE655391 SRA655378:SRA655391 TAW655378:TAW655391 TKS655378:TKS655391 TUO655378:TUO655391 UEK655378:UEK655391 UOG655378:UOG655391 UYC655378:UYC655391 VHY655378:VHY655391 VRU655378:VRU655391 WBQ655378:WBQ655391 WLM655378:WLM655391 WVI655378:WVI655391 A720914:A720927 IW720914:IW720927 SS720914:SS720927 ACO720914:ACO720927 AMK720914:AMK720927 AWG720914:AWG720927 BGC720914:BGC720927 BPY720914:BPY720927 BZU720914:BZU720927 CJQ720914:CJQ720927 CTM720914:CTM720927 DDI720914:DDI720927 DNE720914:DNE720927 DXA720914:DXA720927 EGW720914:EGW720927 EQS720914:EQS720927 FAO720914:FAO720927 FKK720914:FKK720927 FUG720914:FUG720927 GEC720914:GEC720927 GNY720914:GNY720927 GXU720914:GXU720927 HHQ720914:HHQ720927 HRM720914:HRM720927 IBI720914:IBI720927 ILE720914:ILE720927 IVA720914:IVA720927 JEW720914:JEW720927 JOS720914:JOS720927 JYO720914:JYO720927 KIK720914:KIK720927 KSG720914:KSG720927 LCC720914:LCC720927 LLY720914:LLY720927 LVU720914:LVU720927 MFQ720914:MFQ720927 MPM720914:MPM720927 MZI720914:MZI720927 NJE720914:NJE720927 NTA720914:NTA720927 OCW720914:OCW720927 OMS720914:OMS720927 OWO720914:OWO720927 PGK720914:PGK720927 PQG720914:PQG720927 QAC720914:QAC720927 QJY720914:QJY720927 QTU720914:QTU720927 RDQ720914:RDQ720927 RNM720914:RNM720927 RXI720914:RXI720927 SHE720914:SHE720927 SRA720914:SRA720927 TAW720914:TAW720927 TKS720914:TKS720927 TUO720914:TUO720927 UEK720914:UEK720927 UOG720914:UOG720927 UYC720914:UYC720927 VHY720914:VHY720927 VRU720914:VRU720927 WBQ720914:WBQ720927 WLM720914:WLM720927 WVI720914:WVI720927 A786450:A786463 IW786450:IW786463 SS786450:SS786463 ACO786450:ACO786463 AMK786450:AMK786463 AWG786450:AWG786463 BGC786450:BGC786463 BPY786450:BPY786463 BZU786450:BZU786463 CJQ786450:CJQ786463 CTM786450:CTM786463 DDI786450:DDI786463 DNE786450:DNE786463 DXA786450:DXA786463 EGW786450:EGW786463 EQS786450:EQS786463 FAO786450:FAO786463 FKK786450:FKK786463 FUG786450:FUG786463 GEC786450:GEC786463 GNY786450:GNY786463 GXU786450:GXU786463 HHQ786450:HHQ786463 HRM786450:HRM786463 IBI786450:IBI786463 ILE786450:ILE786463 IVA786450:IVA786463 JEW786450:JEW786463 JOS786450:JOS786463 JYO786450:JYO786463 KIK786450:KIK786463 KSG786450:KSG786463 LCC786450:LCC786463 LLY786450:LLY786463 LVU786450:LVU786463 MFQ786450:MFQ786463 MPM786450:MPM786463 MZI786450:MZI786463 NJE786450:NJE786463 NTA786450:NTA786463 OCW786450:OCW786463 OMS786450:OMS786463 OWO786450:OWO786463 PGK786450:PGK786463 PQG786450:PQG786463 QAC786450:QAC786463 QJY786450:QJY786463 QTU786450:QTU786463 RDQ786450:RDQ786463 RNM786450:RNM786463 RXI786450:RXI786463 SHE786450:SHE786463 SRA786450:SRA786463 TAW786450:TAW786463 TKS786450:TKS786463 TUO786450:TUO786463 UEK786450:UEK786463 UOG786450:UOG786463 UYC786450:UYC786463 VHY786450:VHY786463 VRU786450:VRU786463 WBQ786450:WBQ786463 WLM786450:WLM786463 WVI786450:WVI786463 A851986:A851999 IW851986:IW851999 SS851986:SS851999 ACO851986:ACO851999 AMK851986:AMK851999 AWG851986:AWG851999 BGC851986:BGC851999 BPY851986:BPY851999 BZU851986:BZU851999 CJQ851986:CJQ851999 CTM851986:CTM851999 DDI851986:DDI851999 DNE851986:DNE851999 DXA851986:DXA851999 EGW851986:EGW851999 EQS851986:EQS851999 FAO851986:FAO851999 FKK851986:FKK851999 FUG851986:FUG851999 GEC851986:GEC851999 GNY851986:GNY851999 GXU851986:GXU851999 HHQ851986:HHQ851999 HRM851986:HRM851999 IBI851986:IBI851999 ILE851986:ILE851999 IVA851986:IVA851999 JEW851986:JEW851999 JOS851986:JOS851999 JYO851986:JYO851999 KIK851986:KIK851999 KSG851986:KSG851999 LCC851986:LCC851999 LLY851986:LLY851999 LVU851986:LVU851999 MFQ851986:MFQ851999 MPM851986:MPM851999 MZI851986:MZI851999 NJE851986:NJE851999 NTA851986:NTA851999 OCW851986:OCW851999 OMS851986:OMS851999 OWO851986:OWO851999 PGK851986:PGK851999 PQG851986:PQG851999 QAC851986:QAC851999 QJY851986:QJY851999 QTU851986:QTU851999 RDQ851986:RDQ851999 RNM851986:RNM851999 RXI851986:RXI851999 SHE851986:SHE851999 SRA851986:SRA851999 TAW851986:TAW851999 TKS851986:TKS851999 TUO851986:TUO851999 UEK851986:UEK851999 UOG851986:UOG851999 UYC851986:UYC851999 VHY851986:VHY851999 VRU851986:VRU851999 WBQ851986:WBQ851999 WLM851986:WLM851999 WVI851986:WVI851999 A917522:A917535 IW917522:IW917535 SS917522:SS917535 ACO917522:ACO917535 AMK917522:AMK917535 AWG917522:AWG917535 BGC917522:BGC917535 BPY917522:BPY917535 BZU917522:BZU917535 CJQ917522:CJQ917535 CTM917522:CTM917535 DDI917522:DDI917535 DNE917522:DNE917535 DXA917522:DXA917535 EGW917522:EGW917535 EQS917522:EQS917535 FAO917522:FAO917535 FKK917522:FKK917535 FUG917522:FUG917535 GEC917522:GEC917535 GNY917522:GNY917535 GXU917522:GXU917535 HHQ917522:HHQ917535 HRM917522:HRM917535 IBI917522:IBI917535 ILE917522:ILE917535 IVA917522:IVA917535 JEW917522:JEW917535 JOS917522:JOS917535 JYO917522:JYO917535 KIK917522:KIK917535 KSG917522:KSG917535 LCC917522:LCC917535 LLY917522:LLY917535 LVU917522:LVU917535 MFQ917522:MFQ917535 MPM917522:MPM917535 MZI917522:MZI917535 NJE917522:NJE917535 NTA917522:NTA917535 OCW917522:OCW917535 OMS917522:OMS917535 OWO917522:OWO917535 PGK917522:PGK917535 PQG917522:PQG917535 QAC917522:QAC917535 QJY917522:QJY917535 QTU917522:QTU917535 RDQ917522:RDQ917535 RNM917522:RNM917535 RXI917522:RXI917535 SHE917522:SHE917535 SRA917522:SRA917535 TAW917522:TAW917535 TKS917522:TKS917535 TUO917522:TUO917535 UEK917522:UEK917535 UOG917522:UOG917535 UYC917522:UYC917535 VHY917522:VHY917535 VRU917522:VRU917535 WBQ917522:WBQ917535 WLM917522:WLM917535 WVI917522:WVI917535 A983058:A983071 IW983058:IW983071 SS983058:SS983071 ACO983058:ACO983071 AMK983058:AMK983071 AWG983058:AWG983071 BGC983058:BGC983071 BPY983058:BPY983071 BZU983058:BZU983071 CJQ983058:CJQ983071 CTM983058:CTM983071 DDI983058:DDI983071 DNE983058:DNE983071 DXA983058:DXA983071 EGW983058:EGW983071 EQS983058:EQS983071 FAO983058:FAO983071 FKK983058:FKK983071 FUG983058:FUG983071 GEC983058:GEC983071 GNY983058:GNY983071 GXU983058:GXU983071 HHQ983058:HHQ983071 HRM983058:HRM983071 IBI983058:IBI983071 ILE983058:ILE983071 IVA983058:IVA983071 JEW983058:JEW983071 JOS983058:JOS983071 JYO983058:JYO983071 KIK983058:KIK983071 KSG983058:KSG983071 LCC983058:LCC983071 LLY983058:LLY983071 LVU983058:LVU983071 MFQ983058:MFQ983071 MPM983058:MPM983071 MZI983058:MZI983071 NJE983058:NJE983071 NTA983058:NTA983071 OCW983058:OCW983071 OMS983058:OMS983071 OWO983058:OWO983071 PGK983058:PGK983071 PQG983058:PQG983071 QAC983058:QAC983071 QJY983058:QJY983071 QTU983058:QTU983071 RDQ983058:RDQ983071 RNM983058:RNM983071 RXI983058:RXI983071 SHE983058:SHE983071 SRA983058:SRA983071 TAW983058:TAW983071 TKS983058:TKS983071 TUO983058:TUO983071 UEK983058:UEK983071 UOG983058:UOG983071 UYC983058:UYC983071 VHY983058:VHY983071 VRU983058:VRU983071 WBQ983058:WBQ983071 WLM983058:WLM983071" xr:uid="{894EA2DB-E4D1-4914-BD3B-FBF51BB9B0D9}">
      <formula1>"療養介護,生活介護,自立訓練,就労移行支援,就労継続支援A型,就労継続支援B型,就労定着支援,就労選択支援,自立生活援助,短期入所,施設入所支援,共同生活援助,居宅介護,重度訪問介護,同行援護,行動援護,計画相談支援,地域移行支援,地域定着支援,障害児入所施設,児童発達支援,放課後等デイサービス,居宅訪問型児童発達支援,保育所等訪問支援"</formula1>
    </dataValidation>
    <dataValidation type="list" allowBlank="1" showInputMessage="1" showErrorMessage="1" sqref="F5:F29" xr:uid="{2963B01B-53F9-45B9-A376-0F0CCEA44B71}">
      <formula1>"移乗介護,移動支援,排泄支援,見守り・コミュニケーション,入浴支援,機能訓練支援,栄養管理支援"</formula1>
    </dataValidation>
  </dataValidations>
  <printOptions horizontalCentered="1"/>
  <pageMargins left="0.19685039370078741" right="0.19685039370078741" top="0.39370078740157483" bottom="0.39370078740157483" header="0.51181102362204722" footer="0.51181102362204722"/>
  <pageSetup paperSize="9" scale="3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別紙1-1 介護ロボット等導入支援　</vt:lpstr>
      <vt:lpstr>'別紙1-1 介護ロボット等導入支援　'!Print_Area</vt:lpstr>
    </vt:vector>
  </TitlesOfParts>
  <Company>Nagoya City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陶川　実弥</dc:creator>
  <cp:lastModifiedBy>陶川　実弥</cp:lastModifiedBy>
  <dcterms:created xsi:type="dcterms:W3CDTF">2026-08-05T01:11:23Z</dcterms:created>
  <dcterms:modified xsi:type="dcterms:W3CDTF">2026-08-05T08:54:03Z</dcterms:modified>
</cp:coreProperties>
</file>